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HP\Desktop\Nové webovky obce\Záloha dokumentů staré webovky\Hospodaření obce\Závěrečný účet\Závěrečný účet za rok 2021 - schválený\"/>
    </mc:Choice>
  </mc:AlternateContent>
  <xr:revisionPtr revIDLastSave="0" documentId="8_{8C115FD8-C0F5-4E67-A2AB-6BF3FA719EE1}" xr6:coauthVersionLast="47" xr6:coauthVersionMax="47" xr10:uidLastSave="{00000000-0000-0000-0000-000000000000}"/>
  <bookViews>
    <workbookView xWindow="-120" yWindow="-120" windowWidth="29040" windowHeight="15720" xr2:uid="{00000000-000D-0000-FFFF-FFFF00000000}"/>
  </bookViews>
  <sheets>
    <sheet name="Rozvaha" sheetId="1" r:id="rId1"/>
    <sheet name="Výkaz zisku a ztrát" sheetId="2" r:id="rId2"/>
    <sheet name="E.4." sheetId="3" r:id="rId3"/>
    <sheet name="E.3." sheetId="4" r:id="rId4"/>
    <sheet name="E.2." sheetId="5" r:id="rId5"/>
    <sheet name="E.1." sheetId="6" r:id="rId6"/>
    <sheet name="F.a." sheetId="7" r:id="rId7"/>
    <sheet name="F.d." sheetId="8" r:id="rId8"/>
    <sheet name="F.f." sheetId="9" r:id="rId9"/>
    <sheet name="C.1. až C.6." sheetId="10" r:id="rId10"/>
    <sheet name="A.5." sheetId="11" r:id="rId11"/>
    <sheet name="A.10." sheetId="12" r:id="rId12"/>
    <sheet name="G+H" sheetId="13" r:id="rId13"/>
    <sheet name="I" sheetId="14" r:id="rId14"/>
  </sheets>
  <externalReferences>
    <externalReference r:id="rId15"/>
  </externalReferences>
  <definedNames>
    <definedName name="__xlnm.Print_Titles_1">Rozvaha!$1:$8</definedName>
    <definedName name="_xlnm.Print_Titles" localSheetId="0">Rozvaha!$1:$8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9" l="1"/>
  <c r="M15" i="2"/>
  <c r="L15" i="2" s="1"/>
  <c r="L27" i="2"/>
  <c r="M30" i="2"/>
  <c r="L30" i="2"/>
  <c r="L77" i="2"/>
  <c r="L28" i="2"/>
  <c r="L23" i="2"/>
  <c r="L16" i="2"/>
  <c r="O17" i="7"/>
  <c r="D9" i="10" l="1"/>
  <c r="D9" i="11" s="1"/>
  <c r="E9" i="12" s="1"/>
  <c r="L108" i="1"/>
  <c r="O24" i="9"/>
  <c r="O122" i="2"/>
  <c r="N122" i="2"/>
  <c r="M122" i="2"/>
  <c r="O112" i="2"/>
  <c r="N112" i="2"/>
  <c r="M112" i="2"/>
  <c r="O106" i="2"/>
  <c r="N106" i="2"/>
  <c r="M106" i="2"/>
  <c r="O96" i="2"/>
  <c r="N96" i="2"/>
  <c r="M96" i="2"/>
  <c r="O90" i="2"/>
  <c r="N90" i="2"/>
  <c r="M90" i="2"/>
  <c r="O75" i="2"/>
  <c r="N75" i="2"/>
  <c r="O67" i="2"/>
  <c r="N67" i="2"/>
  <c r="M67" i="2"/>
  <c r="O61" i="2"/>
  <c r="N61" i="2"/>
  <c r="M61" i="2"/>
  <c r="O56" i="2"/>
  <c r="N56" i="2"/>
  <c r="M56" i="2"/>
  <c r="O50" i="2"/>
  <c r="N50" i="2"/>
  <c r="M50" i="2"/>
  <c r="O14" i="2"/>
  <c r="N14" i="2"/>
  <c r="N13" i="2" s="1"/>
  <c r="M141" i="1"/>
  <c r="M134" i="1"/>
  <c r="M132" i="1"/>
  <c r="M126" i="1"/>
  <c r="M122" i="1"/>
  <c r="M115" i="1"/>
  <c r="O87" i="1"/>
  <c r="O66" i="1"/>
  <c r="O55" i="1"/>
  <c r="O47" i="1"/>
  <c r="O39" i="1"/>
  <c r="O27" i="1"/>
  <c r="O16" i="1"/>
  <c r="O15" i="1" l="1"/>
  <c r="O54" i="1"/>
  <c r="O13" i="2"/>
  <c r="O14" i="1"/>
  <c r="M75" i="2"/>
  <c r="M74" i="2" s="1"/>
  <c r="O74" i="2"/>
  <c r="N74" i="2"/>
  <c r="N125" i="2" s="1"/>
  <c r="M131" i="1"/>
  <c r="M14" i="2"/>
  <c r="M13" i="2" s="1"/>
  <c r="O125" i="2"/>
  <c r="O124" i="2" l="1"/>
  <c r="N124" i="2"/>
  <c r="M124" i="2"/>
  <c r="M125" i="2"/>
  <c r="N127" i="2"/>
  <c r="A6" i="14"/>
  <c r="A5" i="14"/>
  <c r="A6" i="13"/>
  <c r="A31" i="13" s="1"/>
  <c r="A5" i="13"/>
  <c r="A30" i="13" s="1"/>
  <c r="A4" i="14"/>
  <c r="A4" i="13"/>
  <c r="A29" i="13" s="1"/>
  <c r="L122" i="1" l="1"/>
  <c r="L67" i="2" l="1"/>
  <c r="L61" i="2"/>
  <c r="L56" i="2"/>
  <c r="L50" i="2"/>
  <c r="L14" i="2"/>
  <c r="C12" i="11"/>
  <c r="C11" i="11"/>
  <c r="O16" i="7"/>
  <c r="O35" i="7" s="1"/>
  <c r="L107" i="1"/>
  <c r="L122" i="2"/>
  <c r="L112" i="2"/>
  <c r="L96" i="2"/>
  <c r="L126" i="1"/>
  <c r="N95" i="1"/>
  <c r="N94" i="1"/>
  <c r="N93" i="1"/>
  <c r="N46" i="1"/>
  <c r="N45" i="1"/>
  <c r="L75" i="2"/>
  <c r="N72" i="1"/>
  <c r="L31" i="1"/>
  <c r="N31" i="1" s="1"/>
  <c r="E29" i="12"/>
  <c r="D12" i="11"/>
  <c r="D11" i="11"/>
  <c r="N73" i="1"/>
  <c r="N74" i="1"/>
  <c r="M27" i="1"/>
  <c r="N38" i="1"/>
  <c r="M16" i="1"/>
  <c r="L16" i="1"/>
  <c r="N26" i="1"/>
  <c r="K129" i="2"/>
  <c r="J128" i="2"/>
  <c r="D129" i="2"/>
  <c r="B128" i="2"/>
  <c r="A4" i="12"/>
  <c r="A5" i="12"/>
  <c r="A6" i="12"/>
  <c r="A4" i="11"/>
  <c r="A5" i="11"/>
  <c r="A6" i="11"/>
  <c r="A4" i="10"/>
  <c r="A5" i="10"/>
  <c r="A6" i="10"/>
  <c r="A4" i="6"/>
  <c r="A5" i="6"/>
  <c r="A8" i="7" s="1"/>
  <c r="A8" i="8" s="1"/>
  <c r="A8" i="9" s="1"/>
  <c r="A6" i="6"/>
  <c r="A10" i="7" s="1"/>
  <c r="A10" i="8" s="1"/>
  <c r="A10" i="9" s="1"/>
  <c r="A4" i="5"/>
  <c r="A5" i="5"/>
  <c r="A6" i="5"/>
  <c r="A4" i="4"/>
  <c r="A5" i="4"/>
  <c r="A6" i="4"/>
  <c r="A4" i="3"/>
  <c r="A5" i="3"/>
  <c r="A6" i="3"/>
  <c r="O16" i="8"/>
  <c r="O23" i="8"/>
  <c r="O16" i="9"/>
  <c r="N17" i="1"/>
  <c r="N18" i="1"/>
  <c r="N19" i="1"/>
  <c r="N20" i="1"/>
  <c r="N21" i="1"/>
  <c r="N22" i="1"/>
  <c r="N23" i="1"/>
  <c r="N24" i="1"/>
  <c r="N25" i="1"/>
  <c r="N28" i="1"/>
  <c r="N29" i="1"/>
  <c r="N30" i="1"/>
  <c r="N32" i="1"/>
  <c r="N33" i="1"/>
  <c r="N34" i="1"/>
  <c r="N35" i="1"/>
  <c r="N36" i="1"/>
  <c r="N37" i="1"/>
  <c r="L39" i="1"/>
  <c r="M39" i="1"/>
  <c r="N40" i="1"/>
  <c r="N41" i="1"/>
  <c r="N42" i="1"/>
  <c r="N43" i="1"/>
  <c r="N44" i="1"/>
  <c r="L47" i="1"/>
  <c r="M47" i="1"/>
  <c r="N48" i="1"/>
  <c r="N49" i="1"/>
  <c r="N50" i="1"/>
  <c r="N51" i="1"/>
  <c r="N52" i="1"/>
  <c r="N53" i="1"/>
  <c r="L55" i="1"/>
  <c r="M55" i="1"/>
  <c r="N56" i="1"/>
  <c r="N57" i="1"/>
  <c r="N58" i="1"/>
  <c r="N59" i="1"/>
  <c r="N60" i="1"/>
  <c r="N61" i="1"/>
  <c r="N62" i="1"/>
  <c r="N63" i="1"/>
  <c r="N64" i="1"/>
  <c r="N65" i="1"/>
  <c r="L66" i="1"/>
  <c r="M66" i="1"/>
  <c r="N67" i="1"/>
  <c r="N68" i="1"/>
  <c r="N69" i="1"/>
  <c r="N70" i="1"/>
  <c r="N71" i="1"/>
  <c r="N75" i="1"/>
  <c r="N76" i="1"/>
  <c r="N77" i="1"/>
  <c r="N78" i="1"/>
  <c r="N79" i="1"/>
  <c r="N80" i="1"/>
  <c r="N81" i="1"/>
  <c r="N82" i="1"/>
  <c r="N83" i="1"/>
  <c r="N84" i="1"/>
  <c r="N85" i="1"/>
  <c r="N86" i="1"/>
  <c r="L87" i="1"/>
  <c r="M87" i="1"/>
  <c r="N88" i="1"/>
  <c r="N89" i="1"/>
  <c r="N90" i="1"/>
  <c r="N91" i="1"/>
  <c r="N92" i="1"/>
  <c r="N96" i="1"/>
  <c r="N97" i="1"/>
  <c r="N98" i="1"/>
  <c r="N99" i="1"/>
  <c r="N100" i="1"/>
  <c r="M107" i="1"/>
  <c r="M106" i="1" s="1"/>
  <c r="M105" i="1" s="1"/>
  <c r="O105" i="1" s="1"/>
  <c r="L115" i="1"/>
  <c r="L132" i="1"/>
  <c r="L134" i="1"/>
  <c r="L141" i="1"/>
  <c r="A5" i="2"/>
  <c r="A6" i="2"/>
  <c r="A7" i="2"/>
  <c r="L90" i="2"/>
  <c r="L106" i="2"/>
  <c r="L27" i="1" l="1"/>
  <c r="N47" i="1"/>
  <c r="N16" i="1"/>
  <c r="M54" i="1"/>
  <c r="O29" i="9"/>
  <c r="P29" i="9" s="1"/>
  <c r="O29" i="8"/>
  <c r="Q29" i="8" s="1"/>
  <c r="L74" i="2"/>
  <c r="L131" i="1"/>
  <c r="N55" i="1"/>
  <c r="N39" i="1"/>
  <c r="L15" i="1"/>
  <c r="N87" i="1"/>
  <c r="N27" i="1"/>
  <c r="M15" i="1"/>
  <c r="L13" i="2"/>
  <c r="N66" i="1"/>
  <c r="L106" i="1"/>
  <c r="L54" i="1"/>
  <c r="M14" i="1" l="1"/>
  <c r="N15" i="1"/>
  <c r="L125" i="2"/>
  <c r="L105" i="1"/>
  <c r="L14" i="1"/>
  <c r="N54" i="1"/>
  <c r="N14" i="1" s="1"/>
  <c r="L124" i="2"/>
  <c r="M127" i="2" s="1"/>
  <c r="M128" i="2" s="1"/>
  <c r="N105" i="1" l="1"/>
  <c r="N107" i="1"/>
  <c r="O23" i="7"/>
  <c r="O33" i="7" s="1"/>
  <c r="Q33" i="7" s="1"/>
</calcChain>
</file>

<file path=xl/sharedStrings.xml><?xml version="1.0" encoding="utf-8"?>
<sst xmlns="http://schemas.openxmlformats.org/spreadsheetml/2006/main" count="1060" uniqueCount="624">
  <si>
    <t>Rozvaha</t>
  </si>
  <si>
    <t>PŘÍSPĚVKOVÉ ORGANIZACE</t>
  </si>
  <si>
    <t>Název, sídlo, právní forma a předmět činnosti účetní jednotky, IČ:</t>
  </si>
  <si>
    <t>(v Kč)</t>
  </si>
  <si>
    <t>.</t>
  </si>
  <si>
    <t>Číslo položky</t>
  </si>
  <si>
    <t>Název položky</t>
  </si>
  <si>
    <t>Syntetický účet</t>
  </si>
  <si>
    <t>OBDOBÍ</t>
  </si>
  <si>
    <t>BĚŽNÉ</t>
  </si>
  <si>
    <t>MINULÉ</t>
  </si>
  <si>
    <t>BRUTTO</t>
  </si>
  <si>
    <t>KOREKCE</t>
  </si>
  <si>
    <t>NETTO</t>
  </si>
  <si>
    <t>AKTIVA CELKEM</t>
  </si>
  <si>
    <t>A.</t>
  </si>
  <si>
    <t>Stálá aktiva</t>
  </si>
  <si>
    <t>I.</t>
  </si>
  <si>
    <t>Dlouhodobý nehmotný majetek</t>
  </si>
  <si>
    <t>1.</t>
  </si>
  <si>
    <t>Nehmotné výsledky výzkumu a vývoje</t>
  </si>
  <si>
    <t>012</t>
  </si>
  <si>
    <t>2.</t>
  </si>
  <si>
    <t>Software</t>
  </si>
  <si>
    <t>013</t>
  </si>
  <si>
    <t>3.</t>
  </si>
  <si>
    <t>Ocenitelná práva</t>
  </si>
  <si>
    <t>014</t>
  </si>
  <si>
    <t>4.</t>
  </si>
  <si>
    <t>Povolenky na emise a preferenční limity</t>
  </si>
  <si>
    <t>015</t>
  </si>
  <si>
    <t>5.</t>
  </si>
  <si>
    <t>Drobný dlouhodobý nehmotný majetek</t>
  </si>
  <si>
    <t>018</t>
  </si>
  <si>
    <t>6.</t>
  </si>
  <si>
    <t>Ostatní dlouhodobý nehmotný majetek</t>
  </si>
  <si>
    <t>019</t>
  </si>
  <si>
    <t>7.</t>
  </si>
  <si>
    <t>Nedokončený dlouhodobý nehmotný majetek</t>
  </si>
  <si>
    <t>041</t>
  </si>
  <si>
    <t>8.</t>
  </si>
  <si>
    <t>Uspořádací účet technického zhodnocení dlouhodobého nehmotného majetku</t>
  </si>
  <si>
    <t>044</t>
  </si>
  <si>
    <t>9.</t>
  </si>
  <si>
    <t>Poskytnuté zálohy na dlouhodobý nehmotný majetek</t>
  </si>
  <si>
    <t>051</t>
  </si>
  <si>
    <t>II.</t>
  </si>
  <si>
    <t>Dlouhodobý hmotný majetek</t>
  </si>
  <si>
    <t>Pozemky</t>
  </si>
  <si>
    <t>031</t>
  </si>
  <si>
    <t>Kulturní předměty</t>
  </si>
  <si>
    <t>032</t>
  </si>
  <si>
    <t>Stavby</t>
  </si>
  <si>
    <t>021</t>
  </si>
  <si>
    <t>022</t>
  </si>
  <si>
    <t>Pěstitelské celky trvalých porostů</t>
  </si>
  <si>
    <t>025</t>
  </si>
  <si>
    <t>Drobný dlouhodobý hmotný majetek</t>
  </si>
  <si>
    <t>028</t>
  </si>
  <si>
    <t>Ostatní dlouhodobý hmotný majetek</t>
  </si>
  <si>
    <t>029</t>
  </si>
  <si>
    <t>Nedokončený dlouhodobý hmotný majetek</t>
  </si>
  <si>
    <t>042</t>
  </si>
  <si>
    <t>Uspořádací účet technického zhodnocení dlouhodobého hmotného majetku</t>
  </si>
  <si>
    <t>045</t>
  </si>
  <si>
    <t>10.</t>
  </si>
  <si>
    <t>Poskytnuté zálohy na dlouhodobý hmotný majetek</t>
  </si>
  <si>
    <t>052</t>
  </si>
  <si>
    <t>III.</t>
  </si>
  <si>
    <t>Dlouhodobý finanční majetek</t>
  </si>
  <si>
    <t>Majetkové účasti v osobách s rozhodujícím vlivem</t>
  </si>
  <si>
    <t>061</t>
  </si>
  <si>
    <t>Majetkové účasti v osobách s podstatným vlivem</t>
  </si>
  <si>
    <t>062</t>
  </si>
  <si>
    <t>Dluhové cenné papíry držené do splatnosti</t>
  </si>
  <si>
    <t>063</t>
  </si>
  <si>
    <t>Termínované vklady dlouhodobé</t>
  </si>
  <si>
    <t>068</t>
  </si>
  <si>
    <t>Ostatní dlouhodobý finanční majetek</t>
  </si>
  <si>
    <t>069</t>
  </si>
  <si>
    <t>IV.</t>
  </si>
  <si>
    <t>Dlouhodobé pohledávky</t>
  </si>
  <si>
    <t>Poskytnuté návratné finanční výpomoci dlouhodobé</t>
  </si>
  <si>
    <t>462</t>
  </si>
  <si>
    <t>Dlouhodobé pohledávky z postoupených úvěrů</t>
  </si>
  <si>
    <t>464</t>
  </si>
  <si>
    <t>Dlouhodobé poskytnuté zálohy</t>
  </si>
  <si>
    <t>465</t>
  </si>
  <si>
    <t>Dlouhodobé pohledávky z nástrojů spolufinancovaných ze zahraničí</t>
  </si>
  <si>
    <t>468</t>
  </si>
  <si>
    <t>Ostatní dlouhodobé pohledávky</t>
  </si>
  <si>
    <t>469</t>
  </si>
  <si>
    <t>Dlouhodobé poskytnuté zálohy na trasfery</t>
  </si>
  <si>
    <t>471</t>
  </si>
  <si>
    <t>B.</t>
  </si>
  <si>
    <t>Oběžná aktiva</t>
  </si>
  <si>
    <t>Zásoby</t>
  </si>
  <si>
    <t>Pořízení materiálu</t>
  </si>
  <si>
    <t>Materiál na skladě</t>
  </si>
  <si>
    <t>Materiál na cestě</t>
  </si>
  <si>
    <t>Nedokončená výroba</t>
  </si>
  <si>
    <t>Polotovary vlastní výroby</t>
  </si>
  <si>
    <t>Výrobky</t>
  </si>
  <si>
    <t>Pořízení zboží</t>
  </si>
  <si>
    <t>Zboží na skladě</t>
  </si>
  <si>
    <t>Zboží na cestě</t>
  </si>
  <si>
    <t>138</t>
  </si>
  <si>
    <t>Ostatní zásoby</t>
  </si>
  <si>
    <t>Krátkodobé pohledávky</t>
  </si>
  <si>
    <t>Odběratelé</t>
  </si>
  <si>
    <t>Krátkodobé poskytnuté zálohy</t>
  </si>
  <si>
    <t>Jiné pohledávky z hlavní činnosti</t>
  </si>
  <si>
    <t>315</t>
  </si>
  <si>
    <t>Poskytnuté návratné finanční výpomoci krátkodobé</t>
  </si>
  <si>
    <t>Pohledávky za zaměstnanci</t>
  </si>
  <si>
    <t>11.</t>
  </si>
  <si>
    <t>12.</t>
  </si>
  <si>
    <t>Daň z příjmů</t>
  </si>
  <si>
    <t>13.</t>
  </si>
  <si>
    <t>Jiné přímé daně</t>
  </si>
  <si>
    <t>14.</t>
  </si>
  <si>
    <t>Daň z přidané hodnoty</t>
  </si>
  <si>
    <t>15.</t>
  </si>
  <si>
    <t>Jiné daně a poplatky</t>
  </si>
  <si>
    <t>344</t>
  </si>
  <si>
    <t>16.</t>
  </si>
  <si>
    <t>Pohledávky za vybranými ústředními vládními institucemi</t>
  </si>
  <si>
    <t>346</t>
  </si>
  <si>
    <t>17.</t>
  </si>
  <si>
    <t>Pohledávky za rozpočtem vybranými ústředními vládními institucemi</t>
  </si>
  <si>
    <t>348</t>
  </si>
  <si>
    <t>18.</t>
  </si>
  <si>
    <t>23.</t>
  </si>
  <si>
    <t>Krátkodobé pohledávky z nástrojů spolufinancovaných ze zahraničí</t>
  </si>
  <si>
    <t>371</t>
  </si>
  <si>
    <t>24.</t>
  </si>
  <si>
    <t>Krátkodobé poskytnuté zálohy na dotace</t>
  </si>
  <si>
    <t>373</t>
  </si>
  <si>
    <t>25.</t>
  </si>
  <si>
    <t>Náklady příštích období</t>
  </si>
  <si>
    <t>381</t>
  </si>
  <si>
    <t>26.</t>
  </si>
  <si>
    <t>Příjmy příštích období</t>
  </si>
  <si>
    <t>385</t>
  </si>
  <si>
    <t>27.</t>
  </si>
  <si>
    <t>Dohadné účty aktivní</t>
  </si>
  <si>
    <t>388</t>
  </si>
  <si>
    <t>28.</t>
  </si>
  <si>
    <t>Ostatní krátkodobé pohledávky</t>
  </si>
  <si>
    <t>377</t>
  </si>
  <si>
    <t>Krátkodobý finanční majetek</t>
  </si>
  <si>
    <t>Majetkové cenné papíry k obchodování</t>
  </si>
  <si>
    <t>Dluhové cenné papíry k obchodování</t>
  </si>
  <si>
    <t>Jiné cenné papíry</t>
  </si>
  <si>
    <t>Termínované vklady krátkodobé</t>
  </si>
  <si>
    <t>Jiné běžné účty</t>
  </si>
  <si>
    <t>Běžný účet</t>
  </si>
  <si>
    <t>Běžný účet FKSP</t>
  </si>
  <si>
    <t>Ceniny</t>
  </si>
  <si>
    <t>Peníze na cestě</t>
  </si>
  <si>
    <t>Pokladna</t>
  </si>
  <si>
    <t>PASIVA CELKEM</t>
  </si>
  <si>
    <t>C.</t>
  </si>
  <si>
    <t>Vlastní kapitál</t>
  </si>
  <si>
    <t>Jmění účetní jednotky a upravující položky</t>
  </si>
  <si>
    <t>Jmění účetní jednotky</t>
  </si>
  <si>
    <t>401</t>
  </si>
  <si>
    <t>Dotace na pořízení dlouhodobého majetku</t>
  </si>
  <si>
    <t>403</t>
  </si>
  <si>
    <t>Kurzové rozdíly</t>
  </si>
  <si>
    <t>405</t>
  </si>
  <si>
    <t>Oceňovací rozdíly při prvotním použití metody</t>
  </si>
  <si>
    <t>406</t>
  </si>
  <si>
    <t>Jiné oceňovací rozdíly</t>
  </si>
  <si>
    <t>407</t>
  </si>
  <si>
    <t>Opravy chyb minulých období</t>
  </si>
  <si>
    <t>408</t>
  </si>
  <si>
    <t>Fondy účetní jednotky</t>
  </si>
  <si>
    <t>Fond odměn</t>
  </si>
  <si>
    <t>411</t>
  </si>
  <si>
    <t>Fond kulturních a sociálních potřeb</t>
  </si>
  <si>
    <t>412</t>
  </si>
  <si>
    <t>Rezervní fond tvořený ze zlepšeného výsledku hospodaření</t>
  </si>
  <si>
    <t>413</t>
  </si>
  <si>
    <t>Rezervní fond z ostatních titulů</t>
  </si>
  <si>
    <t>414</t>
  </si>
  <si>
    <t>Fond reprodukce majetku, investiční fond</t>
  </si>
  <si>
    <t>416</t>
  </si>
  <si>
    <t>V.</t>
  </si>
  <si>
    <t>Výsledek hospodaření</t>
  </si>
  <si>
    <t>Výsledek hospodaření běžného účetního období</t>
  </si>
  <si>
    <t>493</t>
  </si>
  <si>
    <t>Výsledek hospodaření ve schvalovacím řízení</t>
  </si>
  <si>
    <t>431</t>
  </si>
  <si>
    <t>432</t>
  </si>
  <si>
    <t>D.</t>
  </si>
  <si>
    <t>Cizí zdroje</t>
  </si>
  <si>
    <t>Rezervy</t>
  </si>
  <si>
    <t>441</t>
  </si>
  <si>
    <t>Dlouhodobé závazky</t>
  </si>
  <si>
    <t>Dlouhodobé úvěry</t>
  </si>
  <si>
    <t>451</t>
  </si>
  <si>
    <t>Přijaté návratné finanční výpomoci dlouhodobé</t>
  </si>
  <si>
    <t>452</t>
  </si>
  <si>
    <t>Dlouhodobé přijaté zálohy</t>
  </si>
  <si>
    <t>455</t>
  </si>
  <si>
    <t>Dlouhodobé závazky z nástrojů spolufinancovaných ze zahraničí</t>
  </si>
  <si>
    <t>458</t>
  </si>
  <si>
    <t>Ostatní dlouhodobé závazky</t>
  </si>
  <si>
    <t>459</t>
  </si>
  <si>
    <t>Dlouhodobé přijaté zálohy na transfery</t>
  </si>
  <si>
    <t>472</t>
  </si>
  <si>
    <t>Krátkodobé závazky</t>
  </si>
  <si>
    <t>Krátkodobé úvěry</t>
  </si>
  <si>
    <t>281</t>
  </si>
  <si>
    <t>Jiné krátkodobé půjčky</t>
  </si>
  <si>
    <t>289</t>
  </si>
  <si>
    <t>Dodavatelé</t>
  </si>
  <si>
    <t>321</t>
  </si>
  <si>
    <t>Krátkodobé přijaté zálohy</t>
  </si>
  <si>
    <t>324</t>
  </si>
  <si>
    <t>Přijaté návratné finanční výpomoci krátkodobé</t>
  </si>
  <si>
    <t>326</t>
  </si>
  <si>
    <t>Zaměstnanci</t>
  </si>
  <si>
    <t>331</t>
  </si>
  <si>
    <t>Jiné závazky vůči zaměstnancům</t>
  </si>
  <si>
    <t>333</t>
  </si>
  <si>
    <t>336</t>
  </si>
  <si>
    <t>341</t>
  </si>
  <si>
    <t>342</t>
  </si>
  <si>
    <t>343</t>
  </si>
  <si>
    <t>19.</t>
  </si>
  <si>
    <t>20.</t>
  </si>
  <si>
    <t>Závazky k osobám mimo vybrané vládní instituce</t>
  </si>
  <si>
    <t>345</t>
  </si>
  <si>
    <t>21.</t>
  </si>
  <si>
    <t>Závazky k vybraným místním vládním institucím</t>
  </si>
  <si>
    <t>347</t>
  </si>
  <si>
    <t>22.</t>
  </si>
  <si>
    <t>Závazky k rozpočtům vybraným místním vládním institucím</t>
  </si>
  <si>
    <t>349</t>
  </si>
  <si>
    <t>29.</t>
  </si>
  <si>
    <t>372</t>
  </si>
  <si>
    <t>30.</t>
  </si>
  <si>
    <t>Krátkodobé přijaté zálohy na dotace</t>
  </si>
  <si>
    <t>31.</t>
  </si>
  <si>
    <t>Výdaje příštích období</t>
  </si>
  <si>
    <t>383</t>
  </si>
  <si>
    <t>32.</t>
  </si>
  <si>
    <t>Výnosy příštích období</t>
  </si>
  <si>
    <t>384</t>
  </si>
  <si>
    <t>33.</t>
  </si>
  <si>
    <t>Dohadné účty pasivní</t>
  </si>
  <si>
    <t>389</t>
  </si>
  <si>
    <t>34.</t>
  </si>
  <si>
    <t>Ostatní krátkodobé závazky</t>
  </si>
  <si>
    <t>378</t>
  </si>
  <si>
    <t>IČO</t>
  </si>
  <si>
    <t>Kapitola</t>
  </si>
  <si>
    <t>Datum sestavení</t>
  </si>
  <si>
    <t>Datum výkazu</t>
  </si>
  <si>
    <t>Výkaz zisku a ztráty</t>
  </si>
  <si>
    <t>(v  Kč)</t>
  </si>
  <si>
    <t>BĚŽNÉ OBDOBÍ</t>
  </si>
  <si>
    <t>MINULÉ OBDOBÍ</t>
  </si>
  <si>
    <t>Hlavní činnost</t>
  </si>
  <si>
    <t>Hospodářská činnost</t>
  </si>
  <si>
    <t>NÁKLADY CELKEM</t>
  </si>
  <si>
    <t>Náklady z činnosti</t>
  </si>
  <si>
    <t>Spotřeba materiálu</t>
  </si>
  <si>
    <t>501</t>
  </si>
  <si>
    <t>Spotřeba energie</t>
  </si>
  <si>
    <t>502</t>
  </si>
  <si>
    <t>Spotřeba jiných neskladovatelných dodávek</t>
  </si>
  <si>
    <t>503</t>
  </si>
  <si>
    <t>Prodané zboží</t>
  </si>
  <si>
    <t>504</t>
  </si>
  <si>
    <t>Aktivace dlouhodobého majetku</t>
  </si>
  <si>
    <t>506</t>
  </si>
  <si>
    <t>Aktivace oběžného majetku</t>
  </si>
  <si>
    <t>507</t>
  </si>
  <si>
    <t>Změna stavu zásob vlastní výroby</t>
  </si>
  <si>
    <t>508</t>
  </si>
  <si>
    <t>Opravy a udržování</t>
  </si>
  <si>
    <t>511</t>
  </si>
  <si>
    <t>Cestovné</t>
  </si>
  <si>
    <t>512</t>
  </si>
  <si>
    <t>Náklady na reprezentaci</t>
  </si>
  <si>
    <t>513</t>
  </si>
  <si>
    <t>Aktivace vnitroorganizačních služeb</t>
  </si>
  <si>
    <t>516</t>
  </si>
  <si>
    <t>Ostatní služby</t>
  </si>
  <si>
    <t>518</t>
  </si>
  <si>
    <t>Mzdové náklady</t>
  </si>
  <si>
    <t>521</t>
  </si>
  <si>
    <t>Zákonné sociální pojištění</t>
  </si>
  <si>
    <t>524</t>
  </si>
  <si>
    <t>Jiné sociální pojištění</t>
  </si>
  <si>
    <t>525</t>
  </si>
  <si>
    <t>Zákonné sociální náklady</t>
  </si>
  <si>
    <t>527</t>
  </si>
  <si>
    <t>Jiné sociální náklady</t>
  </si>
  <si>
    <t>528</t>
  </si>
  <si>
    <t>Daň silniční</t>
  </si>
  <si>
    <t>531</t>
  </si>
  <si>
    <t>Daň z nemovitostí</t>
  </si>
  <si>
    <t>532</t>
  </si>
  <si>
    <t>538</t>
  </si>
  <si>
    <t>Smluvní pokuty a úroky z prodlení</t>
  </si>
  <si>
    <t>541</t>
  </si>
  <si>
    <t>Jiné pokuty a penále</t>
  </si>
  <si>
    <t>542</t>
  </si>
  <si>
    <t>543</t>
  </si>
  <si>
    <t>Prodaný materiál</t>
  </si>
  <si>
    <t>544</t>
  </si>
  <si>
    <t>Manka a škody</t>
  </si>
  <si>
    <t>547</t>
  </si>
  <si>
    <t>Tvorba fondů</t>
  </si>
  <si>
    <t>548</t>
  </si>
  <si>
    <t>Odpisy dlouhodobého majetku</t>
  </si>
  <si>
    <t>551</t>
  </si>
  <si>
    <t>Prodaný dlouhodobý nehmotný majetek</t>
  </si>
  <si>
    <t>552</t>
  </si>
  <si>
    <t>Prodaný dlouhodobý hmotný majetek</t>
  </si>
  <si>
    <t>553</t>
  </si>
  <si>
    <t>Prodané pozemky</t>
  </si>
  <si>
    <t>554</t>
  </si>
  <si>
    <t>Tvorba a zúčtování rezerv</t>
  </si>
  <si>
    <t>555</t>
  </si>
  <si>
    <t>Tvorba a zúčtování opravných položek</t>
  </si>
  <si>
    <t>556</t>
  </si>
  <si>
    <t>Náklady z vyřazených pohledávek</t>
  </si>
  <si>
    <t>557</t>
  </si>
  <si>
    <t>35.</t>
  </si>
  <si>
    <t>558</t>
  </si>
  <si>
    <t>36.</t>
  </si>
  <si>
    <t>Ostatní náklady z činnosti</t>
  </si>
  <si>
    <t>549</t>
  </si>
  <si>
    <t>Finanční náklady</t>
  </si>
  <si>
    <t>Prodané cenné papíry a podíly</t>
  </si>
  <si>
    <t>Úroky</t>
  </si>
  <si>
    <t>562</t>
  </si>
  <si>
    <t>Kurzové ztráty</t>
  </si>
  <si>
    <t>563</t>
  </si>
  <si>
    <t>Náklady z přecenění reálnou hodnotou</t>
  </si>
  <si>
    <t>564</t>
  </si>
  <si>
    <t>Ostatní finanční náklady</t>
  </si>
  <si>
    <t>569</t>
  </si>
  <si>
    <t>Náklady na nezpochybnitelné nároky na prostředky státního rozpočtu, rozpočtů územních samosprávných celků a státních fondů</t>
  </si>
  <si>
    <t>Náklady vybraných ústředních vládních institucí na transfery</t>
  </si>
  <si>
    <t>571</t>
  </si>
  <si>
    <t>Náklady vybraných místních vládních institucí na transfery</t>
  </si>
  <si>
    <t>572</t>
  </si>
  <si>
    <t>591</t>
  </si>
  <si>
    <t>Dodatečné odvody daně z příjmů</t>
  </si>
  <si>
    <t>595</t>
  </si>
  <si>
    <t>VÝNOSY CELKEM</t>
  </si>
  <si>
    <t>Výnosy z činnosti</t>
  </si>
  <si>
    <t>Výnosy z prodeje vlastních výrobků</t>
  </si>
  <si>
    <t>601</t>
  </si>
  <si>
    <t>Výnosy z prodeje služeb</t>
  </si>
  <si>
    <t>602</t>
  </si>
  <si>
    <t>Výnosy z pronájmu</t>
  </si>
  <si>
    <t>603</t>
  </si>
  <si>
    <t>Výnosy z prodaného zboží</t>
  </si>
  <si>
    <t>604</t>
  </si>
  <si>
    <t>Jiné výnosy z vlastních výkonů</t>
  </si>
  <si>
    <t>609</t>
  </si>
  <si>
    <t>641</t>
  </si>
  <si>
    <t>642</t>
  </si>
  <si>
    <t>Výnosy z vyřazených pohledávek</t>
  </si>
  <si>
    <t>643</t>
  </si>
  <si>
    <t>Výnosy z prodeje materiálu</t>
  </si>
  <si>
    <t>644</t>
  </si>
  <si>
    <t>Výnosy z prodeje dlouhodobého nehmotného majetku</t>
  </si>
  <si>
    <t>645</t>
  </si>
  <si>
    <t>Výnosy z prodeje dlouhodobého hmotného majetku kromě pozemků</t>
  </si>
  <si>
    <t>646</t>
  </si>
  <si>
    <t>Výnosy z prodeje pozemků</t>
  </si>
  <si>
    <t>647</t>
  </si>
  <si>
    <t>Čerpání fondů</t>
  </si>
  <si>
    <t>648</t>
  </si>
  <si>
    <t>Ostatní výnosy z činnosti</t>
  </si>
  <si>
    <t>649</t>
  </si>
  <si>
    <t>Finanční výnosy</t>
  </si>
  <si>
    <t>Výnosy z prodeje cenných papírů a podílů</t>
  </si>
  <si>
    <t>661</t>
  </si>
  <si>
    <t>662</t>
  </si>
  <si>
    <t>Kurzové zisky</t>
  </si>
  <si>
    <t>663</t>
  </si>
  <si>
    <t>Výnosy z přecenění reálnou hodnotou</t>
  </si>
  <si>
    <t>664</t>
  </si>
  <si>
    <t>Ostatní finanční výnosy</t>
  </si>
  <si>
    <t>669</t>
  </si>
  <si>
    <t>Výnosy z nezpochybnitelných nároků na prostředky státního rozpočtu, rozpočtů územních samosprávných celků a státních fondů</t>
  </si>
  <si>
    <t>Výnosy z nezpochybnitelných nároků na prostředky státního rozpočtu</t>
  </si>
  <si>
    <t>671</t>
  </si>
  <si>
    <t>Výnosy z nezpochybnitelných nároků na prostředky rozpočtů územních samosprávných celků</t>
  </si>
  <si>
    <t>672</t>
  </si>
  <si>
    <t>Výnosy z nezpochybnitelných nároků na prostředky státních fondů</t>
  </si>
  <si>
    <t>673</t>
  </si>
  <si>
    <t>Výnosy z ostatních nároků</t>
  </si>
  <si>
    <t>674</t>
  </si>
  <si>
    <t>VI.</t>
  </si>
  <si>
    <t>VÝSLEDEK HOSPODAŘENÍ</t>
  </si>
  <si>
    <t>Výsledek hospodaření před zdaněním</t>
  </si>
  <si>
    <t>Příloha č. 5 - Příloha</t>
  </si>
  <si>
    <t>ZÁKLADNÍ</t>
  </si>
  <si>
    <t>E.4.</t>
  </si>
  <si>
    <r>
      <t xml:space="preserve">Doplňující informace k položkám přehledu o změnách vlastního kapitálu </t>
    </r>
    <r>
      <rPr>
        <b/>
        <i/>
        <sz val="12"/>
        <rFont val="Arial CE"/>
        <family val="2"/>
        <charset val="238"/>
      </rPr>
      <t>(TEXT)</t>
    </r>
  </si>
  <si>
    <t>K položce</t>
  </si>
  <si>
    <t>E.3.</t>
  </si>
  <si>
    <r>
      <t xml:space="preserve">Doplňující informace k položkám přehledu o peněžních tocích </t>
    </r>
    <r>
      <rPr>
        <b/>
        <i/>
        <sz val="10"/>
        <rFont val="Arial CE"/>
        <family val="2"/>
        <charset val="238"/>
      </rPr>
      <t>(TEXT)</t>
    </r>
  </si>
  <si>
    <t>E.2.</t>
  </si>
  <si>
    <r>
      <t xml:space="preserve">Doplňující informace k položkám výkazu zisku a ztráty </t>
    </r>
    <r>
      <rPr>
        <b/>
        <i/>
        <sz val="12"/>
        <rFont val="Arial CE"/>
        <family val="2"/>
        <charset val="238"/>
      </rPr>
      <t>(TEXT)</t>
    </r>
  </si>
  <si>
    <t>E.1.</t>
  </si>
  <si>
    <r>
      <t>Doplňující informace k položkám rozvahy</t>
    </r>
    <r>
      <rPr>
        <i/>
        <sz val="12"/>
        <rFont val="Arial CE"/>
        <family val="2"/>
        <charset val="238"/>
      </rPr>
      <t xml:space="preserve"> (TEXT)</t>
    </r>
  </si>
  <si>
    <t>Příloha</t>
  </si>
  <si>
    <t>Název, sídlo, právní forma a předmět činnosti účetní jednotky, IČ</t>
  </si>
  <si>
    <t xml:space="preserve">(v Kč, s přesností na dvě desetinná místa) </t>
  </si>
  <si>
    <t>F. Doplňující informace k fondům účetní jednotky</t>
  </si>
  <si>
    <t>Položka</t>
  </si>
  <si>
    <t xml:space="preserve"> BĚŽNÉ ÚČETNÍ OBDOBÍ</t>
  </si>
  <si>
    <t>Číslo</t>
  </si>
  <si>
    <t>Název</t>
  </si>
  <si>
    <t>A.I.</t>
  </si>
  <si>
    <t>Počáteční stav fondu k 1. 1.</t>
  </si>
  <si>
    <t>A.II.</t>
  </si>
  <si>
    <t>Tvorba fondu</t>
  </si>
  <si>
    <t>Základní příděl</t>
  </si>
  <si>
    <t>Splátky půjček na bytové účely poskytnutých do konce roku 1992</t>
  </si>
  <si>
    <t>Náhrady škod a pojistná plnění od pojišťovny vztahující se k majetku pořízenému z fondu</t>
  </si>
  <si>
    <t>Peněžní a jiné dary určené do fondu</t>
  </si>
  <si>
    <t>Ostatní tvorba fondu</t>
  </si>
  <si>
    <t>A.III.</t>
  </si>
  <si>
    <t>Čerpání fondu</t>
  </si>
  <si>
    <t>Půjčky na bytové účely</t>
  </si>
  <si>
    <t>Stravování</t>
  </si>
  <si>
    <t>Rekreace</t>
  </si>
  <si>
    <t>Kultura, tělovýchova a sport</t>
  </si>
  <si>
    <t>Sociální výpomoci a půjčky</t>
  </si>
  <si>
    <t>Poskytnuté peněžní dary</t>
  </si>
  <si>
    <t>Úhrada příspěvku na penzijní připojištění</t>
  </si>
  <si>
    <t>Úhrada části pojistného na soukromé životní pojištění</t>
  </si>
  <si>
    <t>Ostatní užití fondu</t>
  </si>
  <si>
    <t>A.IV.</t>
  </si>
  <si>
    <t>Konečný stav fondu</t>
  </si>
  <si>
    <t xml:space="preserve"> </t>
  </si>
  <si>
    <t>Rezervní fond</t>
  </si>
  <si>
    <t>PŘÍSPĚVKOVÉ ORGANIZACE ZŘIZOVANÉ ÚZEMNÍMI SAMOSPRÁVNÝMI CELKY A SVAZKY OBCÍ</t>
  </si>
  <si>
    <r>
      <t>Stav k</t>
    </r>
    <r>
      <rPr>
        <b/>
        <sz val="10"/>
        <rFont val="Arial CE"/>
        <family val="2"/>
        <charset val="238"/>
      </rPr>
      <t xml:space="preserve"> BĚŽNÉ ÚČETNÍ OBDOBÍ</t>
    </r>
  </si>
  <si>
    <t>D.I.</t>
  </si>
  <si>
    <t xml:space="preserve">Počáteční stav fondu k 1. 1. </t>
  </si>
  <si>
    <t>D.II.</t>
  </si>
  <si>
    <t>Zlepšený výsledek hospodaření</t>
  </si>
  <si>
    <t>Nespotřebované dotace z rozpočtu Evropské unie</t>
  </si>
  <si>
    <t>Nespotřebované dotace z mezinárodních smluv</t>
  </si>
  <si>
    <t>Peněžní dary - účelové</t>
  </si>
  <si>
    <t>Peněžní dary - neúčelové</t>
  </si>
  <si>
    <t>Ostatní tvorba</t>
  </si>
  <si>
    <t>D.III.</t>
  </si>
  <si>
    <t>Úhrada zhoršeného výsledku hospodaření</t>
  </si>
  <si>
    <t>Úhrada sankcí</t>
  </si>
  <si>
    <t>Posílení investičního fondu se souhlasem zřizovatele</t>
  </si>
  <si>
    <t>Časové překlenutí dočasného nesouladu mezi výnosy a náklady</t>
  </si>
  <si>
    <t>Ostatní čerpání</t>
  </si>
  <si>
    <t>D.IV.</t>
  </si>
  <si>
    <t>Investiční fond</t>
  </si>
  <si>
    <t>F.I.</t>
  </si>
  <si>
    <t>F.II.</t>
  </si>
  <si>
    <t>Ve výši odpisů dlouhodobého nehmotného a hmotného majetku</t>
  </si>
  <si>
    <t>Investiční dotace z rozpočtu zřizovatele</t>
  </si>
  <si>
    <t>Investiční příspěvky ze státních fondů</t>
  </si>
  <si>
    <t>Ve výši výnosů z prodeje svěřeného dlouhodobého hmotného majetku</t>
  </si>
  <si>
    <t>Dary a příspěvky od jiných subjektů</t>
  </si>
  <si>
    <t>Ve výši výnosů z prodeje majetku ve vlastnictví příspěvkové organizace</t>
  </si>
  <si>
    <t>Převody z rezervního fondu</t>
  </si>
  <si>
    <t>F.III.</t>
  </si>
  <si>
    <r>
      <t>Financování investičních</t>
    </r>
    <r>
      <rPr>
        <strike/>
        <sz val="10"/>
        <rFont val="Arial CE"/>
        <family val="2"/>
        <charset val="238"/>
      </rPr>
      <t xml:space="preserve"> </t>
    </r>
    <r>
      <rPr>
        <sz val="10"/>
        <rFont val="Arial CE"/>
        <family val="2"/>
        <charset val="238"/>
      </rPr>
      <t xml:space="preserve"> </t>
    </r>
    <r>
      <rPr>
        <b/>
        <sz val="10"/>
        <rFont val="Arial CE"/>
        <family val="2"/>
        <charset val="238"/>
      </rPr>
      <t>výdajů</t>
    </r>
  </si>
  <si>
    <t>Úhrada investičních úvěrů nebo půjček</t>
  </si>
  <si>
    <t>Odvod do rozpočtu zřizovatele</t>
  </si>
  <si>
    <t>Posílení zdrojů určených k financování údržby a oprav majetku</t>
  </si>
  <si>
    <t>F.IV.</t>
  </si>
  <si>
    <t>Stav k 1.1.</t>
  </si>
  <si>
    <t>C.1.</t>
  </si>
  <si>
    <t>Krátkodobé podmíněné pohledávky ze vztahu k rozpočtovým prostředkům – nenávratné</t>
  </si>
  <si>
    <t>C.2.</t>
  </si>
  <si>
    <t>Dlouhodobé podmíněné pohledávky ze vztahu k rozpočtovým prostředkům – nenávratné</t>
  </si>
  <si>
    <t>C.3.</t>
  </si>
  <si>
    <t>Krátkodobé podmíněné pohledávky ze vztahu k rozpočtovým prostředkům – návratné</t>
  </si>
  <si>
    <t>C.4.</t>
  </si>
  <si>
    <t>Dlouhodobé podmíněné pohledávky ze vztahu k rozpočtovým prostředkům – návratné</t>
  </si>
  <si>
    <t>C.5.</t>
  </si>
  <si>
    <t>Podmíněné závazky ze vztahu k rozpočtovým prostředkům</t>
  </si>
  <si>
    <t>C.6.</t>
  </si>
  <si>
    <t>Rozpočtované prostředky</t>
  </si>
  <si>
    <t>A.5. Informace podle § 18 odst. 1 písm. c) zákona</t>
  </si>
  <si>
    <t xml:space="preserve">Název </t>
  </si>
  <si>
    <t xml:space="preserve">Splatné závazky pojistného na sociálním zabezpečení a příspěvku na státní politiku zaměstnanosti </t>
  </si>
  <si>
    <t xml:space="preserve">Splatné závazky veřejného zdravotního pojištění </t>
  </si>
  <si>
    <t xml:space="preserve">Evidované daňové nedoplatky u místně příslušných finančních orgánů </t>
  </si>
  <si>
    <t>A.10. Informace podle § 4 odst. 8 písm. d) zákona</t>
  </si>
  <si>
    <t>Účet</t>
  </si>
  <si>
    <t xml:space="preserve">Dotace celkem na dlouhodobý majetek ze státního rozpočtu </t>
  </si>
  <si>
    <t xml:space="preserve">(z AÚ k účtu 403) </t>
  </si>
  <si>
    <t>x</t>
  </si>
  <si>
    <t xml:space="preserve">    v tom: systémové dotace na dlouhodobý majetek                          </t>
  </si>
  <si>
    <t xml:space="preserve">                 z toho na: výzkum a vývoj                                               </t>
  </si>
  <si>
    <t xml:space="preserve">                                 vzdělávání pracovníků                                        </t>
  </si>
  <si>
    <t xml:space="preserve">                                 informatiku                                                  </t>
  </si>
  <si>
    <t xml:space="preserve">               individuální dotace na jmenovité akce                                   </t>
  </si>
  <si>
    <t xml:space="preserve">Přijaté prostředky ze zahraničí na dlouhodobý majetek </t>
  </si>
  <si>
    <t xml:space="preserve">Přijaté dotace celkem na dlouhodobý majetek 
z rozpočtu územních samosprávných celků         </t>
  </si>
  <si>
    <t xml:space="preserve">Přijaté příspěvky a dotace ze státního rozpočtu   </t>
  </si>
  <si>
    <t xml:space="preserve">(z AÚ k účtu 671) </t>
  </si>
  <si>
    <t xml:space="preserve">    z toho: přijaté příspěvky na provoz od zřizovatele     </t>
  </si>
  <si>
    <t xml:space="preserve">                  z toho na:  výzkum a vývoj                                              </t>
  </si>
  <si>
    <t xml:space="preserve">                                    vzdělávání pracovníků                                       </t>
  </si>
  <si>
    <t xml:space="preserve">                                    informatiku                                                 </t>
  </si>
  <si>
    <t xml:space="preserve">               přijaté dotace na neinvestiční náklady související  s financováním
               programů evidovaných v ISPROFIN od zřizovatele</t>
  </si>
  <si>
    <t xml:space="preserve">               přijaté prostředky na výzkum a vývoj od poskytovatelů
               jiných než od zřizovatele </t>
  </si>
  <si>
    <t>Přijaté prostředky na výzkum a vývoj z rozpočtu územních samosprávných celků</t>
  </si>
  <si>
    <t xml:space="preserve">(z AÚ k účtu 672) </t>
  </si>
  <si>
    <t>Přijaté prostředky na výzkum a vývoj od příjemců účelové podpory</t>
  </si>
  <si>
    <t xml:space="preserve">(z AÚ k účtům ÚS 67)  </t>
  </si>
  <si>
    <t xml:space="preserve">Přijaté prostředky na provoz ze zahraničí </t>
  </si>
  <si>
    <t>(z AÚ k účtu 649)</t>
  </si>
  <si>
    <t xml:space="preserve">Přijaté příspěvky a dotace celkem na provoz 
z rozpočtu územních samosprávných celků </t>
  </si>
  <si>
    <t>Přijaté příspěvky a dotace na provoz z rozpočtu státních fondů</t>
  </si>
  <si>
    <t xml:space="preserve">(z AÚ k účtu 673) </t>
  </si>
  <si>
    <t>Přijaté dotace celkem na dlouhodobý majetek z rozpočtu státních fondů</t>
  </si>
  <si>
    <t>Poskytnuté návratné finanční výpomoci mezi rozpočty - krajskému úřadu</t>
  </si>
  <si>
    <t xml:space="preserve">(účet 316) </t>
  </si>
  <si>
    <t>Poskytnuté návratné finanční výpomoci mezi rozpočty - obcí</t>
  </si>
  <si>
    <t>Přijaté návratné finanční výpomoci mezi rozpočty - ze státního rozpočtu</t>
  </si>
  <si>
    <t>(účet 326)</t>
  </si>
  <si>
    <t xml:space="preserve">Přijaté návratné finanční výpomoci mezi rozpočty - od krajského úřadu </t>
  </si>
  <si>
    <t>Přijaté návratné finanční výpomoci mezi rozpočty - od obce</t>
  </si>
  <si>
    <t xml:space="preserve">Přijaté návratné finanční výpomoci mezi rozpočty - od státních fondů </t>
  </si>
  <si>
    <t>Přijaté návratné finanční výpomoci mezi rozpočty 
- od ostatních veřejných rozpočtů</t>
  </si>
  <si>
    <t>Poskytnuté přechodné výpomoci příspěvkovým organizacím 
- organizační složkou státu</t>
  </si>
  <si>
    <t>(účet 316)</t>
  </si>
  <si>
    <t>Poskytnuté přechodné výpomoci příspěvkovým organizacím - krajským úřadem</t>
  </si>
  <si>
    <t>Poskytnuté přechodné výpomoci příspěvkovým organizacím - obcí</t>
  </si>
  <si>
    <t xml:space="preserve">Krátkodobé bankovní úvěry tuzemské                                    </t>
  </si>
  <si>
    <t>(účet 281)</t>
  </si>
  <si>
    <t xml:space="preserve">Krátkodobé bankovní úvěry zahraniční                              </t>
  </si>
  <si>
    <t xml:space="preserve">Vydané krátkodobé dluhopisy v tuzemsku                             </t>
  </si>
  <si>
    <t>(účet 283)</t>
  </si>
  <si>
    <t xml:space="preserve">Vydané krátkodobé dluhopisy v zahraničí                            </t>
  </si>
  <si>
    <t>Ostatní krátkodobé závazky (finanční výpomoci) tuzemské</t>
  </si>
  <si>
    <t>(účet 289)</t>
  </si>
  <si>
    <t>Ostatní krátkodobé závazky (finanční výpomoci) zahraniční</t>
  </si>
  <si>
    <t xml:space="preserve">Směnky k úhradě tuzemské                                              </t>
  </si>
  <si>
    <t>(účet 322)</t>
  </si>
  <si>
    <t xml:space="preserve">Směnky k úhradě zahraniční                                            </t>
  </si>
  <si>
    <t xml:space="preserve">Dlouhodobé bankovní úvěry tuzemské                                    </t>
  </si>
  <si>
    <t>(účet 451)</t>
  </si>
  <si>
    <t xml:space="preserve">Dlouhodobé bankovní úvěry zahraniční                            </t>
  </si>
  <si>
    <t xml:space="preserve">Vydané dluhopisy tuzemské                                          </t>
  </si>
  <si>
    <t>(účet 453)</t>
  </si>
  <si>
    <t xml:space="preserve">Vydané dluhopisy zahraniční                                       </t>
  </si>
  <si>
    <t xml:space="preserve">Dlouhodobé směnky k úhradě tuzemské                                   </t>
  </si>
  <si>
    <t>(účet 457)</t>
  </si>
  <si>
    <t xml:space="preserve">Dlouhodobé směnky k úhradě zahraniční                                </t>
  </si>
  <si>
    <t xml:space="preserve">Ostatní dlouhodobé závazky tuzemské                                   </t>
  </si>
  <si>
    <t>(účet 459)</t>
  </si>
  <si>
    <t xml:space="preserve">Ostatní dlouhodobé závazky zahraniční                                 </t>
  </si>
  <si>
    <t>Nakoupené dluhopisy a směnky k inkasu celkem</t>
  </si>
  <si>
    <t>(z AÚ účtů 063, 253 a 312)</t>
  </si>
  <si>
    <t xml:space="preserve">      z toho: krátkodobé dluhopisy a směnky územních samosprávných celků</t>
  </si>
  <si>
    <t>(z AÚ účtů 253 a 312)</t>
  </si>
  <si>
    <t xml:space="preserve">                  komunální dluhopisy územních samosprávných celků</t>
  </si>
  <si>
    <t>(z AÚ účtu 063)</t>
  </si>
  <si>
    <t xml:space="preserve">                  ostatní dluhopisy a směnky veřejných rozpočtů</t>
  </si>
  <si>
    <t>(z AÚ účtů 063, 253, 312)</t>
  </si>
  <si>
    <t>Okamžik sestavení:</t>
  </si>
  <si>
    <t>Podpisový záznam:</t>
  </si>
  <si>
    <t>III. Organizační složky státu vykazují stavy údajů podpoložek č. 22, 23, 29 přílohy účetní závěrky. Ministerstva jako organizační složky státu vykazují též stavy údajů  podpoložek č. 48 až 51 přílohy účetní závěrky. Územní samosprávné celky vykazují stavy údajů podpoložek č. 22 až 51 přílohy účetní závěrky. Příspěvkové organizace vykazují údaje podpoložek č. 1 až 19, 32 a 33, 36 a 37, 40 a 41 přílohy účetní závěrky. Stav položky č. 20 vykazují příspěvkové organizace. Stav podpoložky č. 21 vykazují územní samosprávné celky, příspěvkové organizace, státní fondy a organizační složky státu.</t>
  </si>
  <si>
    <t>IV. Účetní jednotka uvede informace o stavu položek ve dvou sloupcích, v prvním sloupci k 1. lednu, ve druhém sloupci k okamžiku sestavení mezitímní účetní závěrky nebo k rozvahovému dni.</t>
  </si>
  <si>
    <t>Ing.Lebeda František</t>
  </si>
  <si>
    <t>Dlouhodobý nehmotný majetek určený k prodeji</t>
  </si>
  <si>
    <t>035</t>
  </si>
  <si>
    <t>Samostatné hmotné movité věci a soubory hmotných movitých věcí</t>
  </si>
  <si>
    <t>Dlouhodobý hmotný majetek určený k prodeji</t>
  </si>
  <si>
    <t>036</t>
  </si>
  <si>
    <t>Sociální zabezpečení</t>
  </si>
  <si>
    <t>Zdravotní pojištění</t>
  </si>
  <si>
    <t>337</t>
  </si>
  <si>
    <t>Důchodové spoření</t>
  </si>
  <si>
    <t>338</t>
  </si>
  <si>
    <t>Výsledek hospodaření předcházejících účetních období</t>
  </si>
  <si>
    <t>37.</t>
  </si>
  <si>
    <t>38.</t>
  </si>
  <si>
    <t>Dary a jiná bezúplatná předání</t>
  </si>
  <si>
    <t>Základní škola a mateřská škola Hněvkovice, Hněvkovice 14, 582 94,  331-příspěvková organizace, Předškolní a školní vzdělání, družina, školní stravování, IČO 70988846</t>
  </si>
  <si>
    <t>C</t>
  </si>
  <si>
    <t>G. Doplňující informace k položce „A.II.3. Stavby“ výkazu rozvahy</t>
  </si>
  <si>
    <t>název položky</t>
  </si>
  <si>
    <t>součet G.1. až G.6.</t>
  </si>
  <si>
    <t>G. Stavby</t>
  </si>
  <si>
    <t>G.1. Bytové domy a bytové jednotky</t>
  </si>
  <si>
    <t>G.2. Budovy pro služby obyvatelstvu</t>
  </si>
  <si>
    <t>G.3. Jiné nebytové domy a nebytové jednotky</t>
  </si>
  <si>
    <t>G.4. Komunikace a veřejné osvětlení</t>
  </si>
  <si>
    <t>G.5. Jiné inženýrské sítě</t>
  </si>
  <si>
    <t>G.6. Ostatní stavby</t>
  </si>
  <si>
    <t>H. doplňující informace k položce "A.II.1. Pozemky" výkazu rozvahy</t>
  </si>
  <si>
    <t>H. Pozemky</t>
  </si>
  <si>
    <t>H.1.</t>
  </si>
  <si>
    <t>H.2.</t>
  </si>
  <si>
    <t>H.3.</t>
  </si>
  <si>
    <t>H.4.</t>
  </si>
  <si>
    <t>H.5.</t>
  </si>
  <si>
    <t>I. Doplňující informace k položce „A.lI.4. Náklady z přecenění reálnou hodnotou“ výkazu zisku a ztráty</t>
  </si>
  <si>
    <t>UČETNÍ OBDOBÍ</t>
  </si>
  <si>
    <t>součet I.1. až |.2.</t>
  </si>
  <si>
    <t>součet |.1. až 1.2.</t>
  </si>
  <si>
    <t>I.1.</t>
  </si>
  <si>
    <t>Náklady z přecenění reálnou hodnotou majetku určeného k prodeji podle $ 64</t>
  </si>
  <si>
    <t>I.2.</t>
  </si>
  <si>
    <t>Ostatní náklady z přecenění reálnou hodnotou</t>
  </si>
  <si>
    <t xml:space="preserve">Účet 672 se skládá z částky 6248903 Kč ze státního rozpočtu a částky 444965,36 Kč z prostředků obce </t>
  </si>
  <si>
    <t>sestavená k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</si>
</sst>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00&quot; Kč&quot;_-;\-* #,##0.0000&quot; Kč&quot;_-;_-* \-????&quot; Kč&quot;_-;_-@_-"/>
  </numFmts>
  <fonts count="21">
    <font>
      <sz val="10"/>
      <name val="Arial"/>
      <family val="2"/>
      <charset val="238"/>
    </font>
    <font>
      <sz val="10"/>
      <name val="Arial CE"/>
      <family val="2"/>
      <charset val="238"/>
    </font>
    <font>
      <b/>
      <sz val="10"/>
      <name val="Arial CE"/>
      <family val="2"/>
      <charset val="238"/>
    </font>
    <font>
      <b/>
      <sz val="16"/>
      <name val="Arial CE"/>
      <family val="2"/>
      <charset val="238"/>
    </font>
    <font>
      <b/>
      <sz val="14"/>
      <name val="Arial CE"/>
      <family val="2"/>
      <charset val="238"/>
    </font>
    <font>
      <b/>
      <sz val="12"/>
      <name val="Arial CE"/>
      <family val="2"/>
      <charset val="238"/>
    </font>
    <font>
      <sz val="12"/>
      <name val="Arial CE"/>
      <family val="2"/>
      <charset val="238"/>
    </font>
    <font>
      <i/>
      <sz val="12"/>
      <name val="Arial CE"/>
      <family val="2"/>
      <charset val="238"/>
    </font>
    <font>
      <sz val="12"/>
      <name val="Arial"/>
      <family val="2"/>
      <charset val="238"/>
    </font>
    <font>
      <sz val="12"/>
      <name val="Arial CE"/>
      <family val="1"/>
      <charset val="1"/>
    </font>
    <font>
      <b/>
      <i/>
      <sz val="10"/>
      <name val="Arial CE"/>
      <family val="2"/>
      <charset val="238"/>
    </font>
    <font>
      <i/>
      <sz val="10"/>
      <name val="Arial CE"/>
      <family val="2"/>
      <charset val="238"/>
    </font>
    <font>
      <b/>
      <i/>
      <sz val="12"/>
      <name val="Arial CE"/>
      <family val="2"/>
      <charset val="238"/>
    </font>
    <font>
      <b/>
      <strike/>
      <sz val="10"/>
      <name val="Arial CE"/>
      <family val="2"/>
      <charset val="238"/>
    </font>
    <font>
      <strike/>
      <sz val="10"/>
      <name val="Arial CE"/>
      <family val="2"/>
      <charset val="238"/>
    </font>
    <font>
      <sz val="12"/>
      <name val="Times New Roman"/>
      <family val="1"/>
      <charset val="238"/>
    </font>
    <font>
      <sz val="10"/>
      <name val="Arial"/>
      <family val="2"/>
      <charset val="238"/>
    </font>
    <font>
      <sz val="8"/>
      <name val="Arial CE"/>
      <charset val="238"/>
    </font>
    <font>
      <sz val="12"/>
      <name val="Arial CE"/>
      <charset val="238"/>
    </font>
    <font>
      <sz val="8"/>
      <name val="Arial CE"/>
      <family val="2"/>
      <charset val="238"/>
    </font>
    <font>
      <b/>
      <sz val="9"/>
      <name val="Arial CE"/>
      <family val="2"/>
      <charset val="238"/>
    </font>
  </fonts>
  <fills count="4">
    <fill>
      <patternFill patternType="none"/>
    </fill>
    <fill>
      <patternFill patternType="gray125"/>
    </fill>
    <fill>
      <patternFill patternType="solid">
        <fgColor indexed="9"/>
        <bgColor indexed="26"/>
      </patternFill>
    </fill>
    <fill>
      <patternFill patternType="solid">
        <fgColor theme="0"/>
        <bgColor indexed="64"/>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64"/>
      </bottom>
      <diagonal/>
    </border>
    <border>
      <left/>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s>
  <cellStyleXfs count="2">
    <xf numFmtId="0" fontId="0" fillId="0" borderId="0"/>
    <xf numFmtId="0" fontId="1" fillId="0" borderId="0"/>
  </cellStyleXfs>
  <cellXfs count="244">
    <xf numFmtId="0" fontId="0" fillId="0" borderId="0" xfId="0"/>
    <xf numFmtId="0" fontId="2" fillId="0" borderId="0" xfId="1" applyFont="1" applyAlignment="1">
      <alignment horizontal="center"/>
    </xf>
    <xf numFmtId="0" fontId="1" fillId="0" borderId="0" xfId="1"/>
    <xf numFmtId="0" fontId="5" fillId="0" borderId="0" xfId="1" applyFont="1" applyAlignment="1">
      <alignment horizontal="center"/>
    </xf>
    <xf numFmtId="0" fontId="6" fillId="0" borderId="0" xfId="1" applyFont="1" applyAlignment="1">
      <alignment horizontal="center"/>
    </xf>
    <xf numFmtId="0" fontId="7" fillId="0" borderId="0" xfId="1" applyFont="1" applyAlignment="1">
      <alignment horizontal="center"/>
    </xf>
    <xf numFmtId="0" fontId="6" fillId="0" borderId="0" xfId="1" applyFont="1"/>
    <xf numFmtId="0" fontId="5" fillId="0" borderId="1" xfId="1" applyFont="1" applyBorder="1" applyAlignment="1">
      <alignment horizontal="center"/>
    </xf>
    <xf numFmtId="0" fontId="5" fillId="0" borderId="1" xfId="1" applyFont="1" applyBorder="1" applyAlignment="1">
      <alignment horizontal="center" vertical="center" wrapText="1"/>
    </xf>
    <xf numFmtId="0" fontId="6" fillId="0" borderId="1" xfId="1" applyFont="1" applyBorder="1" applyAlignment="1">
      <alignment horizont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2" fontId="5" fillId="0" borderId="1" xfId="1" applyNumberFormat="1" applyFont="1" applyBorder="1" applyAlignment="1">
      <alignment horizontal="center"/>
    </xf>
    <xf numFmtId="2" fontId="1" fillId="0" borderId="0" xfId="1" applyNumberFormat="1"/>
    <xf numFmtId="164" fontId="2" fillId="0" borderId="0" xfId="1" applyNumberFormat="1" applyFont="1" applyAlignment="1">
      <alignment horizontal="center"/>
    </xf>
    <xf numFmtId="0" fontId="5" fillId="0" borderId="5" xfId="1" applyFont="1" applyBorder="1" applyAlignment="1">
      <alignment horizontal="center"/>
    </xf>
    <xf numFmtId="0" fontId="5" fillId="0" borderId="6" xfId="1" applyFont="1" applyBorder="1" applyAlignment="1">
      <alignment horizontal="center"/>
    </xf>
    <xf numFmtId="0" fontId="5" fillId="0" borderId="7" xfId="1" applyFont="1" applyBorder="1" applyAlignment="1">
      <alignment horizontal="center"/>
    </xf>
    <xf numFmtId="49" fontId="8" fillId="0" borderId="8" xfId="1" applyNumberFormat="1" applyFont="1" applyBorder="1" applyAlignment="1">
      <alignment horizontal="center"/>
    </xf>
    <xf numFmtId="2" fontId="6" fillId="0" borderId="8" xfId="1" applyNumberFormat="1" applyFont="1" applyBorder="1"/>
    <xf numFmtId="2" fontId="6" fillId="0" borderId="9" xfId="1" applyNumberFormat="1" applyFont="1" applyBorder="1"/>
    <xf numFmtId="0" fontId="5" fillId="0" borderId="10" xfId="1" applyFont="1" applyBorder="1" applyAlignment="1">
      <alignment horizontal="center"/>
    </xf>
    <xf numFmtId="0" fontId="5" fillId="0" borderId="11" xfId="1" applyFont="1" applyBorder="1" applyAlignment="1">
      <alignment horizontal="center"/>
    </xf>
    <xf numFmtId="49" fontId="8" fillId="0" borderId="9" xfId="1" applyNumberFormat="1" applyFont="1" applyBorder="1" applyAlignment="1">
      <alignment horizontal="center"/>
    </xf>
    <xf numFmtId="49" fontId="8" fillId="0" borderId="9" xfId="1" applyNumberFormat="1" applyFont="1" applyBorder="1" applyAlignment="1">
      <alignment horizontal="center" vertical="center"/>
    </xf>
    <xf numFmtId="0" fontId="5" fillId="0" borderId="12" xfId="1" applyFont="1" applyBorder="1" applyAlignment="1">
      <alignment horizontal="center"/>
    </xf>
    <xf numFmtId="0" fontId="5" fillId="0" borderId="13" xfId="1" applyFont="1" applyBorder="1" applyAlignment="1">
      <alignment horizontal="center"/>
    </xf>
    <xf numFmtId="0" fontId="5" fillId="0" borderId="14" xfId="1" applyFont="1" applyBorder="1" applyAlignment="1">
      <alignment horizontal="center"/>
    </xf>
    <xf numFmtId="49" fontId="8" fillId="0" borderId="15" xfId="1" applyNumberFormat="1" applyFont="1" applyBorder="1" applyAlignment="1">
      <alignment horizontal="center" vertical="center"/>
    </xf>
    <xf numFmtId="2" fontId="6" fillId="0" borderId="15" xfId="1" applyNumberFormat="1" applyFont="1" applyBorder="1"/>
    <xf numFmtId="49" fontId="8" fillId="0" borderId="9" xfId="1" applyNumberFormat="1" applyFont="1" applyBorder="1" applyAlignment="1">
      <alignment horizontal="center" vertical="top"/>
    </xf>
    <xf numFmtId="0" fontId="6" fillId="0" borderId="9" xfId="1" applyFont="1" applyBorder="1" applyAlignment="1">
      <alignment horizontal="center"/>
    </xf>
    <xf numFmtId="2" fontId="6" fillId="0" borderId="9" xfId="1" applyNumberFormat="1" applyFont="1" applyBorder="1" applyAlignment="1">
      <alignment horizontal="right"/>
    </xf>
    <xf numFmtId="2" fontId="9" fillId="0" borderId="9" xfId="1" applyNumberFormat="1" applyFont="1" applyBorder="1"/>
    <xf numFmtId="49" fontId="8" fillId="0" borderId="15" xfId="1" applyNumberFormat="1" applyFont="1" applyBorder="1" applyAlignment="1">
      <alignment horizontal="center"/>
    </xf>
    <xf numFmtId="0" fontId="6" fillId="0" borderId="0" xfId="1" applyFont="1" applyAlignment="1">
      <alignment horizontal="left"/>
    </xf>
    <xf numFmtId="49" fontId="8" fillId="0" borderId="0" xfId="1" applyNumberFormat="1" applyFont="1" applyAlignment="1">
      <alignment horizontal="center"/>
    </xf>
    <xf numFmtId="2" fontId="6" fillId="0" borderId="0" xfId="1" applyNumberFormat="1" applyFont="1"/>
    <xf numFmtId="0" fontId="3" fillId="0" borderId="0" xfId="1" applyFont="1" applyAlignment="1">
      <alignment horizontal="center" vertical="center"/>
    </xf>
    <xf numFmtId="0" fontId="10" fillId="0" borderId="0" xfId="1" applyFont="1" applyAlignment="1">
      <alignment horizontal="center"/>
    </xf>
    <xf numFmtId="0" fontId="11" fillId="0" borderId="0" xfId="1" applyFont="1" applyAlignment="1">
      <alignment horizontal="center"/>
    </xf>
    <xf numFmtId="0" fontId="5" fillId="0" borderId="4" xfId="1" applyFont="1" applyBorder="1" applyAlignment="1">
      <alignment horizontal="center"/>
    </xf>
    <xf numFmtId="0" fontId="6" fillId="0" borderId="5" xfId="1" applyFont="1" applyBorder="1"/>
    <xf numFmtId="0" fontId="6" fillId="0" borderId="6" xfId="1" applyFont="1" applyBorder="1"/>
    <xf numFmtId="49" fontId="6" fillId="0" borderId="8" xfId="1" applyNumberFormat="1" applyFont="1" applyBorder="1" applyAlignment="1">
      <alignment horizontal="center" vertical="center"/>
    </xf>
    <xf numFmtId="0" fontId="6" fillId="0" borderId="10" xfId="1" applyFont="1" applyBorder="1"/>
    <xf numFmtId="49" fontId="6" fillId="0" borderId="9" xfId="1" applyNumberFormat="1" applyFont="1" applyBorder="1" applyAlignment="1">
      <alignment horizontal="center" vertical="center"/>
    </xf>
    <xf numFmtId="0" fontId="5" fillId="0" borderId="9" xfId="1" applyFont="1" applyBorder="1" applyAlignment="1">
      <alignment horizontal="center"/>
    </xf>
    <xf numFmtId="0" fontId="6" fillId="0" borderId="16" xfId="1" applyFont="1" applyBorder="1"/>
    <xf numFmtId="0" fontId="6" fillId="0" borderId="17" xfId="1" applyFont="1" applyBorder="1"/>
    <xf numFmtId="0" fontId="5" fillId="0" borderId="18" xfId="1" applyFont="1" applyBorder="1" applyAlignment="1">
      <alignment horizontal="center"/>
    </xf>
    <xf numFmtId="49" fontId="6" fillId="0" borderId="19" xfId="1" applyNumberFormat="1" applyFont="1" applyBorder="1" applyAlignment="1">
      <alignment horizontal="center" vertical="center"/>
    </xf>
    <xf numFmtId="2" fontId="6" fillId="0" borderId="19" xfId="1" applyNumberFormat="1" applyFont="1" applyBorder="1"/>
    <xf numFmtId="49" fontId="6" fillId="0" borderId="11" xfId="1" applyNumberFormat="1" applyFont="1" applyBorder="1" applyAlignment="1">
      <alignment horizontal="center" vertical="center"/>
    </xf>
    <xf numFmtId="0" fontId="12" fillId="0" borderId="1" xfId="1" applyFont="1" applyBorder="1" applyAlignment="1">
      <alignment horizontal="center"/>
    </xf>
    <xf numFmtId="0" fontId="6" fillId="0" borderId="10" xfId="1" applyFont="1" applyBorder="1" applyAlignment="1">
      <alignment horizontal="center"/>
    </xf>
    <xf numFmtId="2" fontId="5" fillId="0" borderId="9" xfId="1" applyNumberFormat="1" applyFont="1" applyBorder="1" applyAlignment="1">
      <alignment horizontal="center"/>
    </xf>
    <xf numFmtId="2" fontId="5" fillId="0" borderId="19" xfId="1" applyNumberFormat="1" applyFont="1" applyBorder="1" applyAlignment="1">
      <alignment horizontal="center"/>
    </xf>
    <xf numFmtId="49" fontId="6" fillId="0" borderId="0" xfId="1" applyNumberFormat="1" applyFont="1" applyAlignment="1">
      <alignment horizontal="center" vertical="center"/>
    </xf>
    <xf numFmtId="0" fontId="5" fillId="0" borderId="1" xfId="1" applyFont="1" applyBorder="1"/>
    <xf numFmtId="0" fontId="6" fillId="0" borderId="8" xfId="1" applyFont="1" applyBorder="1"/>
    <xf numFmtId="0" fontId="6" fillId="0" borderId="9" xfId="1" applyFont="1" applyBorder="1"/>
    <xf numFmtId="0" fontId="6" fillId="0" borderId="15" xfId="1" applyFont="1" applyBorder="1"/>
    <xf numFmtId="0" fontId="2" fillId="0" borderId="8" xfId="0" applyFont="1" applyBorder="1" applyAlignment="1">
      <alignment horizontal="center"/>
    </xf>
    <xf numFmtId="0" fontId="11" fillId="0" borderId="0" xfId="0" applyFont="1" applyAlignment="1">
      <alignment horizontal="center"/>
    </xf>
    <xf numFmtId="0" fontId="2" fillId="0" borderId="0" xfId="0" applyFont="1" applyAlignment="1">
      <alignment horizontal="left"/>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10" xfId="0" applyBorder="1"/>
    <xf numFmtId="0" fontId="0" fillId="0" borderId="11" xfId="0" applyBorder="1"/>
    <xf numFmtId="0" fontId="0" fillId="0" borderId="9"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3" xfId="0" applyBorder="1"/>
    <xf numFmtId="0" fontId="0" fillId="0" borderId="4" xfId="0" applyBorder="1"/>
    <xf numFmtId="0" fontId="2" fillId="0" borderId="6" xfId="0" applyFont="1" applyBorder="1" applyAlignment="1">
      <alignment horizontal="center"/>
    </xf>
    <xf numFmtId="0" fontId="2" fillId="0" borderId="7"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1" fillId="0" borderId="12" xfId="0" applyFont="1" applyBorder="1" applyAlignment="1">
      <alignment horizontal="left"/>
    </xf>
    <xf numFmtId="0" fontId="2" fillId="0" borderId="13" xfId="0" applyFont="1" applyBorder="1" applyAlignment="1">
      <alignment horizontal="center"/>
    </xf>
    <xf numFmtId="0" fontId="2" fillId="0" borderId="14" xfId="0" applyFont="1" applyBorder="1" applyAlignment="1">
      <alignment horizontal="center"/>
    </xf>
    <xf numFmtId="0" fontId="5" fillId="0" borderId="8" xfId="1" applyFont="1" applyBorder="1" applyAlignment="1">
      <alignment horizontal="center"/>
    </xf>
    <xf numFmtId="0" fontId="5" fillId="0" borderId="15" xfId="1" applyFont="1" applyBorder="1" applyAlignment="1">
      <alignment horizontal="center"/>
    </xf>
    <xf numFmtId="0" fontId="6" fillId="0" borderId="15" xfId="1" applyFont="1" applyBorder="1" applyAlignment="1">
      <alignment horizontal="center"/>
    </xf>
    <xf numFmtId="0" fontId="5" fillId="0" borderId="0" xfId="1" applyFont="1" applyAlignment="1">
      <alignment horizontal="left"/>
    </xf>
    <xf numFmtId="0" fontId="5" fillId="0" borderId="1" xfId="1" applyFont="1" applyBorder="1" applyAlignment="1">
      <alignment horizontal="center" vertical="center"/>
    </xf>
    <xf numFmtId="0" fontId="6" fillId="0" borderId="8" xfId="1" applyFont="1" applyBorder="1" applyAlignment="1">
      <alignment horizontal="center"/>
    </xf>
    <xf numFmtId="0" fontId="5" fillId="0" borderId="1" xfId="1" applyFont="1" applyBorder="1" applyAlignment="1">
      <alignment horizontal="center" wrapText="1"/>
    </xf>
    <xf numFmtId="0" fontId="6" fillId="0" borderId="9" xfId="1" applyFont="1" applyBorder="1" applyAlignment="1">
      <alignment wrapText="1"/>
    </xf>
    <xf numFmtId="0" fontId="0" fillId="0" borderId="9" xfId="0" applyBorder="1" applyAlignment="1">
      <alignment horizontal="center"/>
    </xf>
    <xf numFmtId="14" fontId="6" fillId="0" borderId="0" xfId="1" applyNumberFormat="1" applyFont="1" applyAlignment="1">
      <alignment horizontal="center"/>
    </xf>
    <xf numFmtId="14" fontId="6" fillId="0" borderId="0" xfId="1" applyNumberFormat="1" applyFont="1"/>
    <xf numFmtId="2" fontId="6" fillId="0" borderId="0" xfId="0" applyNumberFormat="1" applyFont="1"/>
    <xf numFmtId="0" fontId="16" fillId="0" borderId="0" xfId="0" applyFont="1"/>
    <xf numFmtId="0" fontId="1" fillId="0" borderId="0" xfId="1" applyAlignment="1">
      <alignment horizontal="center"/>
    </xf>
    <xf numFmtId="2" fontId="0" fillId="0" borderId="0" xfId="0" applyNumberFormat="1"/>
    <xf numFmtId="2" fontId="6" fillId="0" borderId="20" xfId="1" applyNumberFormat="1" applyFont="1" applyBorder="1"/>
    <xf numFmtId="2" fontId="6" fillId="0" borderId="21" xfId="1" applyNumberFormat="1" applyFont="1" applyBorder="1"/>
    <xf numFmtId="2" fontId="6" fillId="0" borderId="22" xfId="1" applyNumberFormat="1" applyFont="1" applyBorder="1"/>
    <xf numFmtId="0" fontId="6" fillId="0" borderId="0" xfId="0" applyFont="1"/>
    <xf numFmtId="2" fontId="6" fillId="0" borderId="9" xfId="0" applyNumberFormat="1" applyFont="1" applyBorder="1"/>
    <xf numFmtId="2" fontId="6" fillId="0" borderId="9" xfId="0" applyNumberFormat="1" applyFont="1" applyBorder="1" applyAlignment="1">
      <alignment horizontal="right"/>
    </xf>
    <xf numFmtId="2" fontId="6" fillId="0" borderId="8" xfId="0" applyNumberFormat="1" applyFont="1" applyBorder="1"/>
    <xf numFmtId="0" fontId="6" fillId="0" borderId="9" xfId="0" applyFont="1" applyBorder="1" applyAlignment="1">
      <alignment horizontal="center"/>
    </xf>
    <xf numFmtId="2" fontId="6" fillId="0" borderId="9" xfId="1" applyNumberFormat="1" applyFont="1" applyBorder="1" applyAlignment="1">
      <alignment horizontal="center"/>
    </xf>
    <xf numFmtId="2" fontId="6" fillId="0" borderId="23" xfId="0" applyNumberFormat="1" applyFont="1" applyBorder="1"/>
    <xf numFmtId="0" fontId="6" fillId="0" borderId="11" xfId="1" applyFont="1" applyBorder="1" applyAlignment="1">
      <alignment horizontal="left"/>
    </xf>
    <xf numFmtId="0" fontId="6" fillId="0" borderId="10" xfId="1" applyFont="1" applyBorder="1" applyAlignment="1">
      <alignment horizontal="left"/>
    </xf>
    <xf numFmtId="0" fontId="6" fillId="0" borderId="24" xfId="1" applyFont="1" applyBorder="1" applyAlignment="1">
      <alignment horizontal="left"/>
    </xf>
    <xf numFmtId="49" fontId="6" fillId="0" borderId="25" xfId="1" applyNumberFormat="1" applyFont="1" applyBorder="1" applyAlignment="1">
      <alignment horizontal="center" vertical="center"/>
    </xf>
    <xf numFmtId="2" fontId="6" fillId="0" borderId="25" xfId="1" applyNumberFormat="1" applyFont="1" applyBorder="1"/>
    <xf numFmtId="0" fontId="6" fillId="0" borderId="26" xfId="1" applyFont="1" applyBorder="1" applyAlignment="1">
      <alignment horizontal="left"/>
    </xf>
    <xf numFmtId="0" fontId="6" fillId="0" borderId="27" xfId="1" applyFont="1" applyBorder="1" applyAlignment="1">
      <alignment horizontal="left"/>
    </xf>
    <xf numFmtId="0" fontId="6" fillId="0" borderId="28" xfId="1" applyFont="1" applyBorder="1" applyAlignment="1">
      <alignment horizontal="left"/>
    </xf>
    <xf numFmtId="0" fontId="6" fillId="0" borderId="13" xfId="1" applyFont="1" applyBorder="1" applyAlignment="1">
      <alignment horizontal="left"/>
    </xf>
    <xf numFmtId="0" fontId="6" fillId="0" borderId="14" xfId="1" applyFont="1" applyBorder="1" applyAlignment="1">
      <alignment horizontal="left"/>
    </xf>
    <xf numFmtId="0" fontId="6" fillId="0" borderId="29" xfId="1" applyFont="1" applyBorder="1"/>
    <xf numFmtId="0" fontId="6" fillId="0" borderId="24" xfId="1" applyFont="1" applyBorder="1"/>
    <xf numFmtId="0" fontId="5" fillId="0" borderId="30" xfId="1" applyFont="1" applyBorder="1" applyAlignment="1">
      <alignment horizontal="center"/>
    </xf>
    <xf numFmtId="0" fontId="6" fillId="0" borderId="29" xfId="1" applyFont="1" applyBorder="1" applyAlignment="1">
      <alignment horizontal="left"/>
    </xf>
    <xf numFmtId="0" fontId="6" fillId="0" borderId="30" xfId="1" applyFont="1" applyBorder="1" applyAlignment="1">
      <alignment horizontal="left"/>
    </xf>
    <xf numFmtId="49" fontId="6" fillId="0" borderId="23" xfId="1" applyNumberFormat="1" applyFont="1" applyBorder="1" applyAlignment="1">
      <alignment horizontal="center" vertical="center"/>
    </xf>
    <xf numFmtId="2" fontId="6" fillId="0" borderId="23" xfId="1" applyNumberFormat="1" applyFont="1" applyBorder="1"/>
    <xf numFmtId="2" fontId="2" fillId="0" borderId="1" xfId="0" applyNumberFormat="1" applyFont="1" applyBorder="1" applyAlignment="1">
      <alignment horizontal="center" vertical="center" wrapText="1"/>
    </xf>
    <xf numFmtId="2" fontId="6" fillId="3" borderId="8" xfId="1" applyNumberFormat="1" applyFont="1" applyFill="1" applyBorder="1"/>
    <xf numFmtId="2" fontId="6" fillId="3" borderId="9" xfId="1" applyNumberFormat="1" applyFont="1" applyFill="1" applyBorder="1"/>
    <xf numFmtId="2" fontId="2" fillId="0" borderId="0" xfId="1" applyNumberFormat="1" applyFont="1" applyAlignment="1">
      <alignment horizontal="center"/>
    </xf>
    <xf numFmtId="2" fontId="2" fillId="0" borderId="9" xfId="0" applyNumberFormat="1" applyFont="1" applyBorder="1" applyAlignment="1">
      <alignment horizontal="center" vertical="center" wrapText="1"/>
    </xf>
    <xf numFmtId="0" fontId="1" fillId="0" borderId="31" xfId="1" applyBorder="1" applyAlignment="1">
      <alignment wrapText="1"/>
    </xf>
    <xf numFmtId="0" fontId="1" fillId="0" borderId="31" xfId="1" applyBorder="1"/>
    <xf numFmtId="0" fontId="1" fillId="0" borderId="32" xfId="1" applyBorder="1"/>
    <xf numFmtId="0" fontId="6" fillId="0" borderId="7" xfId="1" applyFont="1" applyBorder="1" applyAlignment="1">
      <alignment horizontal="center"/>
    </xf>
    <xf numFmtId="0" fontId="1" fillId="0" borderId="33" xfId="1" applyBorder="1"/>
    <xf numFmtId="0" fontId="17" fillId="0" borderId="34" xfId="1" applyFont="1" applyBorder="1" applyAlignment="1">
      <alignment horizontal="center"/>
    </xf>
    <xf numFmtId="0" fontId="17" fillId="0" borderId="34" xfId="1" applyFont="1" applyBorder="1" applyAlignment="1">
      <alignment horizontal="center" vertical="center" wrapText="1"/>
    </xf>
    <xf numFmtId="0" fontId="1" fillId="0" borderId="35" xfId="1" applyBorder="1"/>
    <xf numFmtId="0" fontId="1" fillId="0" borderId="36" xfId="1" applyBorder="1"/>
    <xf numFmtId="0" fontId="6" fillId="0" borderId="35" xfId="1" applyFont="1" applyBorder="1" applyAlignment="1">
      <alignment horizontal="center"/>
    </xf>
    <xf numFmtId="0" fontId="6" fillId="0" borderId="37" xfId="1" applyFont="1" applyBorder="1" applyAlignment="1">
      <alignment horizontal="center"/>
    </xf>
    <xf numFmtId="0" fontId="5" fillId="0" borderId="36" xfId="1" applyFont="1" applyBorder="1" applyAlignment="1">
      <alignment horizontal="center" vertical="center" wrapText="1"/>
    </xf>
    <xf numFmtId="0" fontId="1" fillId="0" borderId="38" xfId="1" applyBorder="1"/>
    <xf numFmtId="0" fontId="1" fillId="0" borderId="39" xfId="1" applyBorder="1"/>
    <xf numFmtId="0" fontId="1" fillId="0" borderId="40" xfId="1" applyBorder="1"/>
    <xf numFmtId="0" fontId="1" fillId="0" borderId="41" xfId="1" applyBorder="1"/>
    <xf numFmtId="0" fontId="1" fillId="0" borderId="24" xfId="1" applyBorder="1"/>
    <xf numFmtId="0" fontId="18" fillId="0" borderId="9" xfId="1" applyFont="1" applyBorder="1" applyAlignment="1">
      <alignment vertical="center" wrapText="1"/>
    </xf>
    <xf numFmtId="0" fontId="5" fillId="0" borderId="31" xfId="1" applyFont="1" applyBorder="1" applyAlignment="1">
      <alignment horizontal="center"/>
    </xf>
    <xf numFmtId="0" fontId="6" fillId="0" borderId="31" xfId="1" applyFont="1" applyBorder="1"/>
    <xf numFmtId="0" fontId="19" fillId="0" borderId="42" xfId="1" applyFont="1" applyBorder="1" applyAlignment="1">
      <alignment horizontal="center"/>
    </xf>
    <xf numFmtId="0" fontId="19" fillId="0" borderId="43" xfId="1" applyFont="1" applyBorder="1" applyAlignment="1">
      <alignment horizontal="center"/>
    </xf>
    <xf numFmtId="0" fontId="5" fillId="0" borderId="32" xfId="1" applyFont="1" applyBorder="1" applyAlignment="1">
      <alignment horizontal="center"/>
    </xf>
    <xf numFmtId="0" fontId="6" fillId="0" borderId="32" xfId="1" applyFont="1" applyBorder="1"/>
    <xf numFmtId="0" fontId="6" fillId="0" borderId="44" xfId="1" applyFont="1" applyBorder="1" applyAlignment="1">
      <alignment horizontal="center"/>
    </xf>
    <xf numFmtId="0" fontId="6" fillId="0" borderId="21" xfId="1" applyFont="1" applyBorder="1" applyAlignment="1">
      <alignment horizontal="center"/>
    </xf>
    <xf numFmtId="0" fontId="5" fillId="0" borderId="33" xfId="1" applyFont="1" applyBorder="1" applyAlignment="1">
      <alignment horizontal="center"/>
    </xf>
    <xf numFmtId="0" fontId="0" fillId="0" borderId="33" xfId="0" applyBorder="1"/>
    <xf numFmtId="0" fontId="0" fillId="0" borderId="40" xfId="0" applyBorder="1"/>
    <xf numFmtId="0" fontId="0" fillId="0" borderId="41" xfId="0" applyBorder="1"/>
    <xf numFmtId="2" fontId="0" fillId="0" borderId="9" xfId="0" applyNumberFormat="1" applyBorder="1"/>
    <xf numFmtId="0" fontId="3" fillId="0" borderId="1" xfId="1" applyFont="1" applyBorder="1" applyAlignment="1">
      <alignment horizontal="center" vertical="center"/>
    </xf>
    <xf numFmtId="0" fontId="3" fillId="0" borderId="8" xfId="1" applyFont="1" applyBorder="1" applyAlignment="1">
      <alignment horizontal="center" vertical="center"/>
    </xf>
    <xf numFmtId="0" fontId="4" fillId="0" borderId="8" xfId="1" applyFont="1" applyBorder="1" applyAlignment="1">
      <alignment horizontal="center" vertical="center"/>
    </xf>
    <xf numFmtId="49" fontId="4" fillId="0" borderId="15" xfId="0" applyNumberFormat="1" applyFont="1" applyBorder="1" applyAlignment="1">
      <alignment horizontal="center" vertical="center" wrapText="1"/>
    </xf>
    <xf numFmtId="0" fontId="5" fillId="0" borderId="0" xfId="1" applyFont="1" applyAlignment="1">
      <alignment horizontal="center"/>
    </xf>
    <xf numFmtId="0" fontId="6" fillId="0" borderId="0" xfId="1" applyFont="1" applyAlignment="1">
      <alignment horizontal="center"/>
    </xf>
    <xf numFmtId="0" fontId="6" fillId="0" borderId="11" xfId="1" applyFont="1" applyBorder="1" applyAlignment="1">
      <alignment horizontal="left"/>
    </xf>
    <xf numFmtId="0" fontId="6" fillId="0" borderId="9" xfId="1" applyFont="1" applyBorder="1" applyAlignment="1">
      <alignment horizontal="left"/>
    </xf>
    <xf numFmtId="0" fontId="5" fillId="0" borderId="1" xfId="1" applyFont="1" applyBorder="1" applyAlignment="1">
      <alignment horizontal="center" vertical="center" wrapText="1"/>
    </xf>
    <xf numFmtId="0" fontId="5" fillId="0" borderId="4"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 xfId="1" applyFont="1" applyBorder="1" applyAlignment="1">
      <alignment horizontal="center"/>
    </xf>
    <xf numFmtId="0" fontId="5" fillId="0" borderId="2" xfId="1" applyFont="1" applyBorder="1" applyAlignment="1">
      <alignment horizontal="center"/>
    </xf>
    <xf numFmtId="0" fontId="5" fillId="0" borderId="1" xfId="1" applyFont="1" applyBorder="1" applyAlignment="1">
      <alignment horizontal="left" indent="1"/>
    </xf>
    <xf numFmtId="14" fontId="6" fillId="0" borderId="0" xfId="1" applyNumberFormat="1" applyFont="1" applyAlignment="1">
      <alignment horizontal="center"/>
    </xf>
    <xf numFmtId="0" fontId="5" fillId="0" borderId="1" xfId="1" applyFont="1" applyBorder="1" applyAlignment="1">
      <alignment horizontal="left"/>
    </xf>
    <xf numFmtId="0" fontId="6" fillId="0" borderId="8" xfId="1" applyFont="1" applyBorder="1" applyAlignment="1">
      <alignment horizontal="left"/>
    </xf>
    <xf numFmtId="0" fontId="5" fillId="0" borderId="3" xfId="1" applyFont="1" applyBorder="1" applyAlignment="1">
      <alignment horizontal="center"/>
    </xf>
    <xf numFmtId="0" fontId="5" fillId="0" borderId="4" xfId="1" applyFont="1" applyBorder="1" applyAlignment="1">
      <alignment horizont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0" fontId="6" fillId="0" borderId="15" xfId="1" applyFont="1" applyBorder="1" applyAlignment="1">
      <alignment horizontal="left"/>
    </xf>
    <xf numFmtId="0" fontId="5" fillId="0" borderId="15" xfId="1" applyFont="1" applyBorder="1" applyAlignment="1">
      <alignment horizontal="left"/>
    </xf>
    <xf numFmtId="0" fontId="4" fillId="0" borderId="15" xfId="1" applyFont="1" applyBorder="1" applyAlignment="1">
      <alignment horizontal="center" vertical="center" wrapText="1"/>
    </xf>
    <xf numFmtId="0" fontId="5" fillId="0" borderId="1" xfId="1" applyFont="1" applyBorder="1" applyAlignment="1">
      <alignment horizontal="left" vertical="center" wrapText="1"/>
    </xf>
    <xf numFmtId="2" fontId="5" fillId="0" borderId="1" xfId="1" applyNumberFormat="1" applyFont="1" applyBorder="1" applyAlignment="1">
      <alignment horizontal="center" vertical="center" wrapText="1"/>
    </xf>
    <xf numFmtId="0" fontId="6" fillId="0" borderId="19" xfId="1" applyFont="1" applyBorder="1" applyAlignment="1">
      <alignment horizontal="left"/>
    </xf>
    <xf numFmtId="0" fontId="6" fillId="0" borderId="1" xfId="1" applyFont="1" applyBorder="1" applyAlignment="1">
      <alignment horizontal="left" vertical="center" wrapText="1"/>
    </xf>
    <xf numFmtId="0" fontId="5" fillId="0" borderId="0" xfId="1" applyFont="1" applyAlignment="1">
      <alignment horizontal="center" vertical="center" wrapText="1"/>
    </xf>
    <xf numFmtId="0" fontId="2" fillId="0" borderId="15" xfId="0" applyFont="1" applyBorder="1" applyAlignment="1">
      <alignment horizontal="center"/>
    </xf>
    <xf numFmtId="0" fontId="2" fillId="0" borderId="1" xfId="0" applyFont="1" applyBorder="1" applyAlignment="1">
      <alignment horizontal="center"/>
    </xf>
    <xf numFmtId="0" fontId="2" fillId="0" borderId="9" xfId="0" applyFont="1" applyBorder="1" applyAlignment="1">
      <alignment horizont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2" fillId="0" borderId="8" xfId="0" applyFont="1" applyBorder="1" applyAlignment="1">
      <alignment horizontal="center"/>
    </xf>
    <xf numFmtId="0" fontId="2" fillId="0" borderId="9" xfId="0" applyFont="1" applyBorder="1" applyAlignment="1">
      <alignment horizontal="center" wrapText="1"/>
    </xf>
    <xf numFmtId="0" fontId="2" fillId="0" borderId="9" xfId="0" applyFont="1" applyBorder="1" applyAlignment="1">
      <alignment horizontal="left" indent="5"/>
    </xf>
    <xf numFmtId="0" fontId="1" fillId="0" borderId="9" xfId="0" applyFont="1" applyBorder="1" applyAlignment="1">
      <alignment horizontal="left"/>
    </xf>
    <xf numFmtId="0" fontId="2" fillId="0" borderId="8" xfId="0" applyFont="1" applyBorder="1" applyAlignment="1">
      <alignment horizontal="center" vertical="center" wrapText="1"/>
    </xf>
    <xf numFmtId="0" fontId="2" fillId="0" borderId="1" xfId="0" applyFont="1" applyBorder="1" applyAlignment="1">
      <alignment horizontal="left" indent="2"/>
    </xf>
    <xf numFmtId="0" fontId="2" fillId="0" borderId="1" xfId="0" applyFont="1" applyBorder="1" applyAlignment="1">
      <alignment horizontal="left"/>
    </xf>
    <xf numFmtId="0" fontId="2" fillId="2" borderId="8" xfId="0" applyFont="1" applyFill="1" applyBorder="1" applyAlignment="1">
      <alignment horizontal="left"/>
    </xf>
    <xf numFmtId="0" fontId="2" fillId="0" borderId="8" xfId="0" applyFont="1" applyBorder="1" applyAlignment="1">
      <alignment horizontal="left" indent="2"/>
    </xf>
    <xf numFmtId="0" fontId="2" fillId="0" borderId="8" xfId="0" applyFont="1" applyBorder="1" applyAlignment="1">
      <alignment horizontal="left" indent="5"/>
    </xf>
    <xf numFmtId="0" fontId="2" fillId="0" borderId="15" xfId="0" applyFont="1" applyBorder="1" applyAlignment="1">
      <alignment horizontal="left" indent="5"/>
    </xf>
    <xf numFmtId="0" fontId="2" fillId="2" borderId="15" xfId="0" applyFont="1" applyFill="1" applyBorder="1" applyAlignment="1">
      <alignment horizontal="left"/>
    </xf>
    <xf numFmtId="0" fontId="2" fillId="0" borderId="9" xfId="0" applyFont="1" applyBorder="1" applyAlignment="1">
      <alignment horizontal="left" indent="2"/>
    </xf>
    <xf numFmtId="0" fontId="5" fillId="0" borderId="8" xfId="0" applyFont="1" applyBorder="1" applyAlignment="1">
      <alignment horizontal="center" vertical="center"/>
    </xf>
    <xf numFmtId="0" fontId="13" fillId="0" borderId="8" xfId="0" applyFont="1" applyBorder="1" applyAlignment="1">
      <alignment horizontal="center" vertical="center" wrapText="1"/>
    </xf>
    <xf numFmtId="0" fontId="2" fillId="0" borderId="5" xfId="0" applyFont="1" applyBorder="1" applyAlignment="1">
      <alignment horizontal="left" indent="5"/>
    </xf>
    <xf numFmtId="0" fontId="1" fillId="0" borderId="8" xfId="0" applyFont="1" applyBorder="1" applyAlignment="1">
      <alignment horizontal="left"/>
    </xf>
    <xf numFmtId="0" fontId="2" fillId="0" borderId="10" xfId="0" applyFont="1" applyBorder="1" applyAlignment="1">
      <alignment horizontal="left" indent="5"/>
    </xf>
    <xf numFmtId="0" fontId="2" fillId="0" borderId="9" xfId="0" applyFont="1" applyBorder="1" applyAlignment="1">
      <alignment horizontal="left"/>
    </xf>
    <xf numFmtId="0" fontId="2" fillId="0" borderId="12" xfId="0" applyFont="1" applyBorder="1" applyAlignment="1">
      <alignment horizontal="left" indent="5"/>
    </xf>
    <xf numFmtId="0" fontId="2" fillId="0" borderId="15" xfId="0" applyFont="1" applyBorder="1"/>
    <xf numFmtId="0" fontId="4" fillId="0" borderId="1" xfId="1" applyFont="1" applyBorder="1" applyAlignment="1">
      <alignment horizontal="center" vertical="center"/>
    </xf>
    <xf numFmtId="0" fontId="4" fillId="0" borderId="1" xfId="1" applyFont="1" applyBorder="1" applyAlignment="1">
      <alignment horizontal="center" wrapText="1"/>
    </xf>
    <xf numFmtId="0" fontId="5" fillId="0" borderId="1" xfId="1" applyFont="1" applyBorder="1" applyAlignment="1">
      <alignment horizontal="center" vertical="center"/>
    </xf>
    <xf numFmtId="0" fontId="20" fillId="0" borderId="1" xfId="1" applyFont="1" applyBorder="1" applyAlignment="1">
      <alignment horizontal="center" vertical="center" wrapText="1"/>
    </xf>
    <xf numFmtId="0" fontId="15" fillId="0" borderId="0" xfId="1" applyFont="1" applyAlignment="1">
      <alignment horizontal="left" vertical="center" wrapText="1"/>
    </xf>
    <xf numFmtId="0" fontId="5" fillId="0" borderId="8" xfId="1" applyFont="1" applyBorder="1" applyAlignment="1">
      <alignment horizontal="center" vertical="center" wrapText="1"/>
    </xf>
    <xf numFmtId="0" fontId="3" fillId="0" borderId="10" xfId="1" applyFont="1" applyBorder="1" applyAlignment="1">
      <alignment horizontal="center" vertical="center"/>
    </xf>
    <xf numFmtId="0" fontId="3" fillId="0" borderId="0" xfId="1" applyFont="1" applyAlignment="1">
      <alignment horizontal="center" vertical="center"/>
    </xf>
    <xf numFmtId="0" fontId="4" fillId="0" borderId="10" xfId="1" applyFont="1" applyBorder="1" applyAlignment="1">
      <alignment horizontal="center" vertical="center"/>
    </xf>
    <xf numFmtId="0" fontId="4" fillId="0" borderId="0" xfId="1" applyFont="1" applyAlignment="1">
      <alignment horizontal="center" vertical="center"/>
    </xf>
    <xf numFmtId="0" fontId="4" fillId="0" borderId="10" xfId="1" applyFont="1" applyBorder="1" applyAlignment="1">
      <alignment horizontal="center" vertical="center" wrapText="1"/>
    </xf>
    <xf numFmtId="0" fontId="4" fillId="0" borderId="0" xfId="1" applyFont="1" applyAlignment="1">
      <alignment horizontal="center" vertical="center" wrapText="1"/>
    </xf>
    <xf numFmtId="49" fontId="4" fillId="0" borderId="10" xfId="1" applyNumberFormat="1" applyFont="1" applyBorder="1" applyAlignment="1">
      <alignment horizontal="center" vertical="center" wrapText="1"/>
    </xf>
    <xf numFmtId="0" fontId="18" fillId="0" borderId="5" xfId="1" applyFont="1" applyBorder="1" applyAlignment="1">
      <alignment horizontal="center" vertical="center" wrapText="1"/>
    </xf>
    <xf numFmtId="0" fontId="18" fillId="0" borderId="7" xfId="1" applyFont="1" applyBorder="1" applyAlignment="1">
      <alignment horizontal="center" vertical="center" wrapText="1"/>
    </xf>
    <xf numFmtId="49" fontId="4" fillId="0" borderId="15" xfId="1" applyNumberFormat="1" applyFont="1" applyBorder="1" applyAlignment="1">
      <alignment horizontal="center" vertical="center" wrapText="1"/>
    </xf>
  </cellXfs>
  <cellStyles count="2">
    <cellStyle name="Excel Built-in Normal" xfId="1" xr:uid="{00000000-0005-0000-0000-000000000000}"/>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Lebeda/f/Skola%20Sazavka/2018/sazavkavykazkc42018.xlsx" TargetMode="External"/><Relationship Id="rId1" Type="http://schemas.openxmlformats.org/officeDocument/2006/relationships/externalLinkPath" Target="/Lebeda/f/Skola%20Sazavka/2018/sazavkavykazkc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ozvaha"/>
      <sheetName val="Výkaz zisku a ztrát"/>
      <sheetName val="E.4."/>
      <sheetName val="E.3."/>
      <sheetName val="E.2."/>
      <sheetName val="E.1."/>
      <sheetName val="F.a."/>
      <sheetName val="F.d."/>
      <sheetName val="F.f."/>
      <sheetName val="C.1. až C.6."/>
      <sheetName val="A.5."/>
      <sheetName val="A.10."/>
      <sheetName val="G+H"/>
      <sheetName val="I"/>
    </sheetNames>
    <sheetDataSet>
      <sheetData sheetId="0">
        <row r="5">
          <cell r="A5" t="str">
            <v>Název, sídlo, právní forma a předmět činnosti účetní jednotky, IČ:</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6"/>
  <sheetViews>
    <sheetView showGridLines="0" tabSelected="1" zoomScale="90" zoomScaleNormal="90" zoomScaleSheetLayoutView="55" workbookViewId="0">
      <pane ySplit="8" topLeftCell="A9" activePane="bottomLeft" state="frozen"/>
      <selection pane="bottomLeft" activeCell="A45" sqref="A45"/>
    </sheetView>
  </sheetViews>
  <sheetFormatPr defaultRowHeight="12.75"/>
  <cols>
    <col min="1" max="2" width="5.42578125" style="1" customWidth="1"/>
    <col min="3" max="3" width="8.85546875" style="1" customWidth="1"/>
    <col min="4" max="9" width="8.85546875" style="2" customWidth="1"/>
    <col min="10" max="10" width="22.85546875" style="2" customWidth="1"/>
    <col min="11" max="11" width="13.28515625" style="107" customWidth="1"/>
    <col min="12" max="15" width="18.7109375" style="2" customWidth="1"/>
    <col min="16" max="16" width="9.7109375" style="2" customWidth="1"/>
    <col min="17" max="17" width="11.140625" style="2" bestFit="1" customWidth="1"/>
    <col min="18" max="18" width="15.85546875" style="2" customWidth="1"/>
    <col min="19" max="16384" width="9.140625" style="2"/>
  </cols>
  <sheetData>
    <row r="1" spans="1:18" ht="12.75" customHeight="1">
      <c r="A1" s="172" t="s">
        <v>0</v>
      </c>
      <c r="B1" s="172"/>
      <c r="C1" s="172"/>
      <c r="D1" s="172"/>
      <c r="E1" s="172"/>
      <c r="F1" s="172"/>
      <c r="G1" s="172"/>
      <c r="H1" s="172"/>
      <c r="I1" s="172"/>
      <c r="J1" s="172"/>
      <c r="K1" s="172"/>
      <c r="L1" s="172"/>
      <c r="M1" s="172"/>
      <c r="N1" s="172"/>
      <c r="O1" s="172"/>
    </row>
    <row r="2" spans="1:18" ht="12.75" customHeight="1">
      <c r="A2" s="172"/>
      <c r="B2" s="172"/>
      <c r="C2" s="172"/>
      <c r="D2" s="172"/>
      <c r="E2" s="172"/>
      <c r="F2" s="172"/>
      <c r="G2" s="172"/>
      <c r="H2" s="172"/>
      <c r="I2" s="172"/>
      <c r="J2" s="172"/>
      <c r="K2" s="172"/>
      <c r="L2" s="172"/>
      <c r="M2" s="172"/>
      <c r="N2" s="172"/>
      <c r="O2" s="172"/>
    </row>
    <row r="3" spans="1:18" ht="12.75" customHeight="1">
      <c r="A3" s="173" t="s">
        <v>1</v>
      </c>
      <c r="B3" s="173"/>
      <c r="C3" s="173"/>
      <c r="D3" s="173"/>
      <c r="E3" s="173"/>
      <c r="F3" s="173"/>
      <c r="G3" s="173"/>
      <c r="H3" s="173"/>
      <c r="I3" s="173"/>
      <c r="J3" s="173"/>
      <c r="K3" s="173"/>
      <c r="L3" s="173"/>
      <c r="M3" s="173"/>
      <c r="N3" s="173"/>
      <c r="O3" s="173"/>
    </row>
    <row r="4" spans="1:18">
      <c r="A4" s="173"/>
      <c r="B4" s="173"/>
      <c r="C4" s="173"/>
      <c r="D4" s="173"/>
      <c r="E4" s="173"/>
      <c r="F4" s="173"/>
      <c r="G4" s="173"/>
      <c r="H4" s="173"/>
      <c r="I4" s="173"/>
      <c r="J4" s="173"/>
      <c r="K4" s="173"/>
      <c r="L4" s="173"/>
      <c r="M4" s="173"/>
      <c r="N4" s="173"/>
      <c r="O4" s="173"/>
    </row>
    <row r="5" spans="1:18" ht="18">
      <c r="A5" s="174" t="s">
        <v>2</v>
      </c>
      <c r="B5" s="174"/>
      <c r="C5" s="174"/>
      <c r="D5" s="174"/>
      <c r="E5" s="174"/>
      <c r="F5" s="174"/>
      <c r="G5" s="174"/>
      <c r="H5" s="174"/>
      <c r="I5" s="174"/>
      <c r="J5" s="174"/>
      <c r="K5" s="174"/>
      <c r="L5" s="174"/>
      <c r="M5" s="174"/>
      <c r="N5" s="174"/>
      <c r="O5" s="174"/>
    </row>
    <row r="6" spans="1:18" ht="36.75" customHeight="1">
      <c r="A6" s="175" t="s">
        <v>595</v>
      </c>
      <c r="B6" s="175"/>
      <c r="C6" s="175"/>
      <c r="D6" s="175"/>
      <c r="E6" s="175"/>
      <c r="F6" s="175"/>
      <c r="G6" s="175"/>
      <c r="H6" s="175"/>
      <c r="I6" s="175"/>
      <c r="J6" s="175"/>
      <c r="K6" s="175"/>
      <c r="L6" s="175"/>
      <c r="M6" s="175"/>
      <c r="N6" s="175"/>
      <c r="O6" s="175"/>
    </row>
    <row r="7" spans="1:18" ht="15.75">
      <c r="A7" s="176" t="s">
        <v>623</v>
      </c>
      <c r="B7" s="176"/>
      <c r="C7" s="176"/>
      <c r="D7" s="176"/>
      <c r="E7" s="176"/>
      <c r="F7" s="176"/>
      <c r="G7" s="176"/>
      <c r="H7" s="176"/>
      <c r="I7" s="176"/>
      <c r="J7" s="176"/>
      <c r="K7" s="176"/>
      <c r="L7" s="176"/>
      <c r="M7" s="176"/>
      <c r="N7" s="176"/>
      <c r="O7" s="176"/>
    </row>
    <row r="8" spans="1:18" ht="19.5" customHeight="1">
      <c r="A8" s="177" t="s">
        <v>3</v>
      </c>
      <c r="B8" s="177"/>
      <c r="C8" s="177"/>
      <c r="D8" s="177"/>
      <c r="E8" s="177"/>
      <c r="F8" s="177"/>
      <c r="G8" s="177"/>
      <c r="H8" s="177"/>
      <c r="I8" s="177"/>
      <c r="J8" s="177"/>
      <c r="K8" s="177"/>
      <c r="L8" s="177"/>
      <c r="M8" s="177"/>
      <c r="N8" s="177"/>
      <c r="O8" s="177"/>
    </row>
    <row r="9" spans="1:18" ht="15">
      <c r="A9" s="5"/>
      <c r="B9" s="5"/>
      <c r="C9" s="5"/>
      <c r="D9" s="5"/>
      <c r="E9" s="5"/>
      <c r="F9" s="5"/>
      <c r="G9" s="5"/>
      <c r="H9" s="5"/>
      <c r="I9" s="5"/>
      <c r="J9" s="5"/>
      <c r="K9" s="5"/>
      <c r="L9" s="5"/>
      <c r="M9" s="5"/>
      <c r="N9" s="5"/>
      <c r="O9" s="5"/>
    </row>
    <row r="10" spans="1:18" ht="15.75">
      <c r="A10" s="6"/>
      <c r="B10" s="6"/>
      <c r="C10" s="6"/>
      <c r="D10" s="6"/>
      <c r="E10" s="6"/>
      <c r="F10" s="6"/>
      <c r="G10" s="6" t="s">
        <v>4</v>
      </c>
      <c r="H10" s="6"/>
      <c r="I10" s="6"/>
      <c r="J10" s="6"/>
      <c r="K10" s="6"/>
      <c r="L10" s="7">
        <v>1</v>
      </c>
      <c r="M10" s="7">
        <v>2</v>
      </c>
      <c r="N10" s="7">
        <v>3</v>
      </c>
      <c r="O10" s="7">
        <v>4</v>
      </c>
    </row>
    <row r="11" spans="1:18" ht="15.2" customHeight="1">
      <c r="A11" s="180" t="s">
        <v>5</v>
      </c>
      <c r="B11" s="180"/>
      <c r="C11" s="180"/>
      <c r="D11" s="181" t="s">
        <v>6</v>
      </c>
      <c r="E11" s="181"/>
      <c r="F11" s="181"/>
      <c r="G11" s="181"/>
      <c r="H11" s="181"/>
      <c r="I11" s="181"/>
      <c r="J11" s="181"/>
      <c r="K11" s="182" t="s">
        <v>7</v>
      </c>
      <c r="L11" s="183" t="s">
        <v>8</v>
      </c>
      <c r="M11" s="183"/>
      <c r="N11" s="183"/>
      <c r="O11" s="183"/>
    </row>
    <row r="12" spans="1:18" ht="15.2" customHeight="1">
      <c r="A12" s="180"/>
      <c r="B12" s="180"/>
      <c r="C12" s="180"/>
      <c r="D12" s="181"/>
      <c r="E12" s="181"/>
      <c r="F12" s="181"/>
      <c r="G12" s="181"/>
      <c r="H12" s="181"/>
      <c r="I12" s="181"/>
      <c r="J12" s="181"/>
      <c r="K12" s="182"/>
      <c r="L12" s="183" t="s">
        <v>9</v>
      </c>
      <c r="M12" s="183"/>
      <c r="N12" s="183"/>
      <c r="O12" s="180" t="s">
        <v>10</v>
      </c>
    </row>
    <row r="13" spans="1:18" ht="15" customHeight="1">
      <c r="A13" s="180"/>
      <c r="B13" s="180"/>
      <c r="C13" s="180"/>
      <c r="D13" s="181"/>
      <c r="E13" s="181"/>
      <c r="F13" s="181"/>
      <c r="G13" s="181"/>
      <c r="H13" s="181"/>
      <c r="I13" s="181"/>
      <c r="J13" s="181"/>
      <c r="K13" s="182"/>
      <c r="L13" s="9" t="s">
        <v>11</v>
      </c>
      <c r="M13" s="9" t="s">
        <v>12</v>
      </c>
      <c r="N13" s="9" t="s">
        <v>13</v>
      </c>
      <c r="O13" s="180"/>
    </row>
    <row r="14" spans="1:18" ht="15.75">
      <c r="A14" s="184" t="s">
        <v>14</v>
      </c>
      <c r="B14" s="184"/>
      <c r="C14" s="184"/>
      <c r="D14" s="10"/>
      <c r="E14" s="11"/>
      <c r="F14" s="11"/>
      <c r="G14" s="11"/>
      <c r="H14" s="11"/>
      <c r="I14" s="11"/>
      <c r="J14" s="12"/>
      <c r="K14" s="7"/>
      <c r="L14" s="13">
        <f>+L15+L54</f>
        <v>1976996.9300000002</v>
      </c>
      <c r="M14" s="13">
        <f>+M15+M54</f>
        <v>298328</v>
      </c>
      <c r="N14" s="13">
        <f>+N15+N54</f>
        <v>1678668.9300000002</v>
      </c>
      <c r="O14" s="13">
        <f>+O15+O54</f>
        <v>1547810.49</v>
      </c>
      <c r="P14" s="14"/>
      <c r="Q14" s="139"/>
      <c r="R14" s="15"/>
    </row>
    <row r="15" spans="1:18" ht="15.75">
      <c r="A15" s="185" t="s">
        <v>15</v>
      </c>
      <c r="B15" s="185"/>
      <c r="C15" s="185"/>
      <c r="D15" s="187" t="s">
        <v>16</v>
      </c>
      <c r="E15" s="187"/>
      <c r="F15" s="187"/>
      <c r="G15" s="187"/>
      <c r="H15" s="187"/>
      <c r="I15" s="187"/>
      <c r="J15" s="187"/>
      <c r="K15" s="7"/>
      <c r="L15" s="13">
        <f>+L16+L27+L39+L47</f>
        <v>483978.4</v>
      </c>
      <c r="M15" s="13">
        <f>+M16+M27+M39+M47</f>
        <v>298328</v>
      </c>
      <c r="N15" s="13">
        <f>+N16+N27+N39+N47</f>
        <v>185650.40000000002</v>
      </c>
      <c r="O15" s="13">
        <f>+O16+O27+O39+O47</f>
        <v>212168.4</v>
      </c>
    </row>
    <row r="16" spans="1:18" ht="15.75">
      <c r="A16" s="183" t="s">
        <v>17</v>
      </c>
      <c r="B16" s="183"/>
      <c r="C16" s="183"/>
      <c r="D16" s="187" t="s">
        <v>18</v>
      </c>
      <c r="E16" s="187"/>
      <c r="F16" s="187"/>
      <c r="G16" s="187"/>
      <c r="H16" s="187"/>
      <c r="I16" s="187"/>
      <c r="J16" s="187"/>
      <c r="K16" s="7"/>
      <c r="L16" s="13">
        <f>SUM(L17:L26)</f>
        <v>0</v>
      </c>
      <c r="M16" s="13">
        <f>SUM(M17:M26)</f>
        <v>0</v>
      </c>
      <c r="N16" s="13">
        <f>SUM(N17:N26)</f>
        <v>0</v>
      </c>
      <c r="O16" s="13">
        <f>SUM(O17:O26)</f>
        <v>0</v>
      </c>
    </row>
    <row r="17" spans="1:15" ht="15.75">
      <c r="A17" s="16"/>
      <c r="B17" s="17"/>
      <c r="C17" s="18" t="s">
        <v>19</v>
      </c>
      <c r="D17" s="188" t="s">
        <v>20</v>
      </c>
      <c r="E17" s="188"/>
      <c r="F17" s="188"/>
      <c r="G17" s="188"/>
      <c r="H17" s="188"/>
      <c r="I17" s="188"/>
      <c r="J17" s="188"/>
      <c r="K17" s="19" t="s">
        <v>21</v>
      </c>
      <c r="L17" s="20">
        <v>0</v>
      </c>
      <c r="M17" s="20">
        <v>0</v>
      </c>
      <c r="N17" s="21">
        <f t="shared" ref="N17:N25" si="0">+L17-M17</f>
        <v>0</v>
      </c>
      <c r="O17" s="20">
        <v>0</v>
      </c>
    </row>
    <row r="18" spans="1:15" ht="15.75">
      <c r="A18" s="22"/>
      <c r="B18" s="3"/>
      <c r="C18" s="23" t="s">
        <v>22</v>
      </c>
      <c r="D18" s="179" t="s">
        <v>23</v>
      </c>
      <c r="E18" s="179"/>
      <c r="F18" s="179"/>
      <c r="G18" s="179"/>
      <c r="H18" s="179"/>
      <c r="I18" s="179"/>
      <c r="J18" s="179"/>
      <c r="K18" s="24" t="s">
        <v>24</v>
      </c>
      <c r="L18" s="21">
        <v>0</v>
      </c>
      <c r="M18" s="21">
        <v>0</v>
      </c>
      <c r="N18" s="21">
        <f t="shared" si="0"/>
        <v>0</v>
      </c>
      <c r="O18" s="21">
        <v>0</v>
      </c>
    </row>
    <row r="19" spans="1:15" ht="15.75">
      <c r="A19" s="22"/>
      <c r="B19" s="3"/>
      <c r="C19" s="23" t="s">
        <v>25</v>
      </c>
      <c r="D19" s="179" t="s">
        <v>26</v>
      </c>
      <c r="E19" s="179"/>
      <c r="F19" s="179"/>
      <c r="G19" s="179"/>
      <c r="H19" s="179"/>
      <c r="I19" s="179"/>
      <c r="J19" s="179"/>
      <c r="K19" s="24" t="s">
        <v>27</v>
      </c>
      <c r="L19" s="21">
        <v>0</v>
      </c>
      <c r="M19" s="21">
        <v>0</v>
      </c>
      <c r="N19" s="21">
        <f t="shared" si="0"/>
        <v>0</v>
      </c>
      <c r="O19" s="21">
        <v>0</v>
      </c>
    </row>
    <row r="20" spans="1:15" ht="15.75">
      <c r="A20" s="22"/>
      <c r="B20" s="3"/>
      <c r="C20" s="23" t="s">
        <v>28</v>
      </c>
      <c r="D20" s="179" t="s">
        <v>29</v>
      </c>
      <c r="E20" s="179"/>
      <c r="F20" s="179"/>
      <c r="G20" s="179"/>
      <c r="H20" s="179"/>
      <c r="I20" s="179"/>
      <c r="J20" s="179"/>
      <c r="K20" s="24" t="s">
        <v>30</v>
      </c>
      <c r="L20" s="21">
        <v>0</v>
      </c>
      <c r="M20" s="21">
        <v>0</v>
      </c>
      <c r="N20" s="21">
        <f t="shared" si="0"/>
        <v>0</v>
      </c>
      <c r="O20" s="21">
        <v>0</v>
      </c>
    </row>
    <row r="21" spans="1:15" ht="15.75">
      <c r="A21" s="22"/>
      <c r="B21" s="3"/>
      <c r="C21" s="23" t="s">
        <v>31</v>
      </c>
      <c r="D21" s="179" t="s">
        <v>32</v>
      </c>
      <c r="E21" s="179"/>
      <c r="F21" s="179"/>
      <c r="G21" s="179"/>
      <c r="H21" s="179"/>
      <c r="I21" s="179"/>
      <c r="J21" s="179"/>
      <c r="K21" s="24" t="s">
        <v>33</v>
      </c>
      <c r="L21" s="21">
        <v>0</v>
      </c>
      <c r="M21" s="21">
        <v>0</v>
      </c>
      <c r="N21" s="21">
        <f t="shared" si="0"/>
        <v>0</v>
      </c>
      <c r="O21" s="21">
        <v>0</v>
      </c>
    </row>
    <row r="22" spans="1:15" ht="15.75">
      <c r="A22" s="22"/>
      <c r="B22" s="3"/>
      <c r="C22" s="23" t="s">
        <v>34</v>
      </c>
      <c r="D22" s="179" t="s">
        <v>35</v>
      </c>
      <c r="E22" s="179"/>
      <c r="F22" s="179"/>
      <c r="G22" s="179"/>
      <c r="H22" s="179"/>
      <c r="I22" s="179"/>
      <c r="J22" s="179"/>
      <c r="K22" s="24" t="s">
        <v>36</v>
      </c>
      <c r="L22" s="21">
        <v>0</v>
      </c>
      <c r="M22" s="21">
        <v>0</v>
      </c>
      <c r="N22" s="21">
        <f t="shared" si="0"/>
        <v>0</v>
      </c>
      <c r="O22" s="21">
        <v>0</v>
      </c>
    </row>
    <row r="23" spans="1:15" ht="15.75">
      <c r="A23" s="22"/>
      <c r="B23" s="3"/>
      <c r="C23" s="23" t="s">
        <v>37</v>
      </c>
      <c r="D23" s="179" t="s">
        <v>38</v>
      </c>
      <c r="E23" s="179"/>
      <c r="F23" s="179"/>
      <c r="G23" s="179"/>
      <c r="H23" s="179"/>
      <c r="I23" s="179"/>
      <c r="J23" s="179"/>
      <c r="K23" s="25" t="s">
        <v>39</v>
      </c>
      <c r="L23" s="21">
        <v>0</v>
      </c>
      <c r="M23" s="21">
        <v>0</v>
      </c>
      <c r="N23" s="21">
        <f t="shared" si="0"/>
        <v>0</v>
      </c>
      <c r="O23" s="21">
        <v>0</v>
      </c>
    </row>
    <row r="24" spans="1:15" ht="15.75">
      <c r="A24" s="22"/>
      <c r="B24" s="3"/>
      <c r="C24" s="23" t="s">
        <v>40</v>
      </c>
      <c r="D24" s="179" t="s">
        <v>41</v>
      </c>
      <c r="E24" s="179"/>
      <c r="F24" s="179"/>
      <c r="G24" s="179"/>
      <c r="H24" s="179"/>
      <c r="I24" s="179"/>
      <c r="J24" s="179"/>
      <c r="K24" s="25" t="s">
        <v>42</v>
      </c>
      <c r="L24" s="21">
        <v>0</v>
      </c>
      <c r="M24" s="21">
        <v>0</v>
      </c>
      <c r="N24" s="21">
        <f t="shared" si="0"/>
        <v>0</v>
      </c>
      <c r="O24" s="21">
        <v>0</v>
      </c>
    </row>
    <row r="25" spans="1:15" ht="15.75">
      <c r="A25" s="22"/>
      <c r="B25" s="3"/>
      <c r="C25" s="23" t="s">
        <v>43</v>
      </c>
      <c r="D25" s="179" t="s">
        <v>44</v>
      </c>
      <c r="E25" s="179"/>
      <c r="F25" s="179"/>
      <c r="G25" s="179"/>
      <c r="H25" s="179"/>
      <c r="I25" s="179"/>
      <c r="J25" s="179"/>
      <c r="K25" s="25" t="s">
        <v>45</v>
      </c>
      <c r="L25" s="21">
        <v>0</v>
      </c>
      <c r="M25" s="21">
        <v>0</v>
      </c>
      <c r="N25" s="21">
        <f t="shared" si="0"/>
        <v>0</v>
      </c>
      <c r="O25" s="21">
        <v>0</v>
      </c>
    </row>
    <row r="26" spans="1:15" s="106" customFormat="1" ht="15.75">
      <c r="A26" s="26"/>
      <c r="B26" s="27"/>
      <c r="C26" s="28" t="s">
        <v>65</v>
      </c>
      <c r="D26" s="194" t="s">
        <v>581</v>
      </c>
      <c r="E26" s="194"/>
      <c r="F26" s="194"/>
      <c r="G26" s="194"/>
      <c r="H26" s="194"/>
      <c r="I26" s="194"/>
      <c r="J26" s="194"/>
      <c r="K26" s="29" t="s">
        <v>582</v>
      </c>
      <c r="L26" s="21">
        <v>0</v>
      </c>
      <c r="M26" s="21">
        <v>0</v>
      </c>
      <c r="N26" s="21">
        <f>+L26-M26</f>
        <v>0</v>
      </c>
      <c r="O26" s="21">
        <v>0</v>
      </c>
    </row>
    <row r="27" spans="1:15" ht="15.75">
      <c r="A27" s="184" t="s">
        <v>46</v>
      </c>
      <c r="B27" s="189"/>
      <c r="C27" s="190"/>
      <c r="D27" s="191" t="s">
        <v>47</v>
      </c>
      <c r="E27" s="192"/>
      <c r="F27" s="192"/>
      <c r="G27" s="192"/>
      <c r="H27" s="192"/>
      <c r="I27" s="192"/>
      <c r="J27" s="193"/>
      <c r="K27" s="7"/>
      <c r="L27" s="13">
        <f>SUM(L28:L38)</f>
        <v>483978.4</v>
      </c>
      <c r="M27" s="13">
        <f>SUM(M28:M38)</f>
        <v>298328</v>
      </c>
      <c r="N27" s="13">
        <f>SUM(N28:N38)</f>
        <v>185650.40000000002</v>
      </c>
      <c r="O27" s="13">
        <f>SUM(O28:O38)</f>
        <v>212168.4</v>
      </c>
    </row>
    <row r="28" spans="1:15" ht="15.75">
      <c r="A28" s="22"/>
      <c r="B28" s="3"/>
      <c r="C28" s="23" t="s">
        <v>19</v>
      </c>
      <c r="D28" s="179" t="s">
        <v>48</v>
      </c>
      <c r="E28" s="179"/>
      <c r="F28" s="179"/>
      <c r="G28" s="179"/>
      <c r="H28" s="179"/>
      <c r="I28" s="179"/>
      <c r="J28" s="179"/>
      <c r="K28" s="24" t="s">
        <v>49</v>
      </c>
      <c r="L28" s="21">
        <v>0</v>
      </c>
      <c r="M28" s="21">
        <v>0</v>
      </c>
      <c r="N28" s="21">
        <f t="shared" ref="N28:N37" si="1">+L28-M28</f>
        <v>0</v>
      </c>
      <c r="O28" s="21">
        <v>0</v>
      </c>
    </row>
    <row r="29" spans="1:15" ht="15.75">
      <c r="A29" s="22"/>
      <c r="B29" s="3"/>
      <c r="C29" s="23" t="s">
        <v>22</v>
      </c>
      <c r="D29" s="179" t="s">
        <v>50</v>
      </c>
      <c r="E29" s="179"/>
      <c r="F29" s="179"/>
      <c r="G29" s="179"/>
      <c r="H29" s="179"/>
      <c r="I29" s="179"/>
      <c r="J29" s="179"/>
      <c r="K29" s="24" t="s">
        <v>51</v>
      </c>
      <c r="L29" s="21">
        <v>0</v>
      </c>
      <c r="M29" s="21">
        <v>0</v>
      </c>
      <c r="N29" s="21">
        <f t="shared" si="1"/>
        <v>0</v>
      </c>
      <c r="O29" s="21">
        <v>0</v>
      </c>
    </row>
    <row r="30" spans="1:15" ht="15.75">
      <c r="A30" s="22"/>
      <c r="B30" s="3"/>
      <c r="C30" s="23" t="s">
        <v>25</v>
      </c>
      <c r="D30" s="179" t="s">
        <v>52</v>
      </c>
      <c r="E30" s="179"/>
      <c r="F30" s="179"/>
      <c r="G30" s="179"/>
      <c r="H30" s="179"/>
      <c r="I30" s="179"/>
      <c r="J30" s="179"/>
      <c r="K30" s="24" t="s">
        <v>53</v>
      </c>
      <c r="L30" s="21">
        <v>0</v>
      </c>
      <c r="M30" s="21">
        <v>0</v>
      </c>
      <c r="N30" s="21">
        <f t="shared" si="1"/>
        <v>0</v>
      </c>
      <c r="O30" s="21">
        <v>0</v>
      </c>
    </row>
    <row r="31" spans="1:15" ht="15.75">
      <c r="A31" s="22"/>
      <c r="B31" s="3"/>
      <c r="C31" s="23" t="s">
        <v>28</v>
      </c>
      <c r="D31" s="179" t="s">
        <v>583</v>
      </c>
      <c r="E31" s="179"/>
      <c r="F31" s="179"/>
      <c r="G31" s="179"/>
      <c r="H31" s="179"/>
      <c r="I31" s="179"/>
      <c r="J31" s="179"/>
      <c r="K31" s="25" t="s">
        <v>54</v>
      </c>
      <c r="L31" s="113">
        <f>397758+86220.4</f>
        <v>483978.4</v>
      </c>
      <c r="M31" s="113">
        <v>298328</v>
      </c>
      <c r="N31" s="21">
        <f>+L31-M31</f>
        <v>185650.40000000002</v>
      </c>
      <c r="O31" s="21">
        <v>212168.4</v>
      </c>
    </row>
    <row r="32" spans="1:15" ht="15.75">
      <c r="A32" s="22"/>
      <c r="B32" s="3"/>
      <c r="C32" s="23" t="s">
        <v>31</v>
      </c>
      <c r="D32" s="179" t="s">
        <v>55</v>
      </c>
      <c r="E32" s="179"/>
      <c r="F32" s="179"/>
      <c r="G32" s="179"/>
      <c r="H32" s="179"/>
      <c r="I32" s="179"/>
      <c r="J32" s="179"/>
      <c r="K32" s="24" t="s">
        <v>56</v>
      </c>
      <c r="L32" s="21">
        <v>0</v>
      </c>
      <c r="M32" s="21">
        <v>0</v>
      </c>
      <c r="N32" s="21">
        <f t="shared" si="1"/>
        <v>0</v>
      </c>
      <c r="O32" s="21">
        <v>0</v>
      </c>
    </row>
    <row r="33" spans="1:15" ht="15.75">
      <c r="A33" s="22"/>
      <c r="B33" s="3"/>
      <c r="C33" s="23" t="s">
        <v>34</v>
      </c>
      <c r="D33" s="179" t="s">
        <v>57</v>
      </c>
      <c r="E33" s="179"/>
      <c r="F33" s="179"/>
      <c r="G33" s="179"/>
      <c r="H33" s="179"/>
      <c r="I33" s="179"/>
      <c r="J33" s="179"/>
      <c r="K33" s="24" t="s">
        <v>58</v>
      </c>
      <c r="L33" s="21">
        <v>0</v>
      </c>
      <c r="M33" s="21">
        <v>0</v>
      </c>
      <c r="N33" s="21">
        <f t="shared" si="1"/>
        <v>0</v>
      </c>
      <c r="O33" s="21">
        <v>0</v>
      </c>
    </row>
    <row r="34" spans="1:15" ht="15.75">
      <c r="A34" s="22"/>
      <c r="B34" s="3"/>
      <c r="C34" s="23" t="s">
        <v>37</v>
      </c>
      <c r="D34" s="179" t="s">
        <v>59</v>
      </c>
      <c r="E34" s="179"/>
      <c r="F34" s="179"/>
      <c r="G34" s="179"/>
      <c r="H34" s="179"/>
      <c r="I34" s="179"/>
      <c r="J34" s="179"/>
      <c r="K34" s="24" t="s">
        <v>60</v>
      </c>
      <c r="L34" s="113">
        <v>0</v>
      </c>
      <c r="M34" s="21">
        <v>0</v>
      </c>
      <c r="N34" s="21">
        <f t="shared" si="1"/>
        <v>0</v>
      </c>
      <c r="O34" s="113">
        <v>0</v>
      </c>
    </row>
    <row r="35" spans="1:15" ht="15.75">
      <c r="A35" s="22"/>
      <c r="B35" s="3"/>
      <c r="C35" s="23" t="s">
        <v>40</v>
      </c>
      <c r="D35" s="179" t="s">
        <v>61</v>
      </c>
      <c r="E35" s="179"/>
      <c r="F35" s="179"/>
      <c r="G35" s="179"/>
      <c r="H35" s="179"/>
      <c r="I35" s="179"/>
      <c r="J35" s="179"/>
      <c r="K35" s="25" t="s">
        <v>62</v>
      </c>
      <c r="L35" s="21">
        <v>0</v>
      </c>
      <c r="M35" s="21">
        <v>0</v>
      </c>
      <c r="N35" s="21">
        <f t="shared" si="1"/>
        <v>0</v>
      </c>
      <c r="O35" s="21">
        <v>0</v>
      </c>
    </row>
    <row r="36" spans="1:15" ht="15.75">
      <c r="A36" s="22"/>
      <c r="B36" s="3"/>
      <c r="C36" s="23" t="s">
        <v>43</v>
      </c>
      <c r="D36" s="179" t="s">
        <v>63</v>
      </c>
      <c r="E36" s="179"/>
      <c r="F36" s="179"/>
      <c r="G36" s="179"/>
      <c r="H36" s="179"/>
      <c r="I36" s="179"/>
      <c r="J36" s="179"/>
      <c r="K36" s="25" t="s">
        <v>64</v>
      </c>
      <c r="L36" s="21">
        <v>0</v>
      </c>
      <c r="M36" s="21">
        <v>0</v>
      </c>
      <c r="N36" s="21">
        <f t="shared" si="1"/>
        <v>0</v>
      </c>
      <c r="O36" s="21">
        <v>0</v>
      </c>
    </row>
    <row r="37" spans="1:15" ht="15.75">
      <c r="A37" s="22"/>
      <c r="B37" s="3"/>
      <c r="C37" s="23" t="s">
        <v>65</v>
      </c>
      <c r="D37" s="179" t="s">
        <v>66</v>
      </c>
      <c r="E37" s="179"/>
      <c r="F37" s="179"/>
      <c r="G37" s="179"/>
      <c r="H37" s="179"/>
      <c r="I37" s="179"/>
      <c r="J37" s="179"/>
      <c r="K37" s="25" t="s">
        <v>67</v>
      </c>
      <c r="L37" s="21">
        <v>0</v>
      </c>
      <c r="M37" s="21">
        <v>0</v>
      </c>
      <c r="N37" s="21">
        <f t="shared" si="1"/>
        <v>0</v>
      </c>
      <c r="O37" s="21">
        <v>0</v>
      </c>
    </row>
    <row r="38" spans="1:15" ht="15.75">
      <c r="A38" s="22"/>
      <c r="B38" s="3"/>
      <c r="C38" s="23" t="s">
        <v>115</v>
      </c>
      <c r="D38" s="179" t="s">
        <v>584</v>
      </c>
      <c r="E38" s="179"/>
      <c r="F38" s="179"/>
      <c r="G38" s="179"/>
      <c r="H38" s="179"/>
      <c r="I38" s="179"/>
      <c r="J38" s="179"/>
      <c r="K38" s="24" t="s">
        <v>585</v>
      </c>
      <c r="L38" s="21">
        <v>0</v>
      </c>
      <c r="M38" s="21">
        <v>0</v>
      </c>
      <c r="N38" s="21">
        <f>+L38-M38</f>
        <v>0</v>
      </c>
      <c r="O38" s="21">
        <v>0</v>
      </c>
    </row>
    <row r="39" spans="1:15" ht="15.75">
      <c r="A39" s="183" t="s">
        <v>68</v>
      </c>
      <c r="B39" s="183" t="s">
        <v>68</v>
      </c>
      <c r="C39" s="183"/>
      <c r="D39" s="187" t="s">
        <v>69</v>
      </c>
      <c r="E39" s="187"/>
      <c r="F39" s="187"/>
      <c r="G39" s="187"/>
      <c r="H39" s="187"/>
      <c r="I39" s="187"/>
      <c r="J39" s="187"/>
      <c r="K39" s="7"/>
      <c r="L39" s="13">
        <f>SUM(L40:L44)</f>
        <v>0</v>
      </c>
      <c r="M39" s="13">
        <f>SUM(M40:M44)</f>
        <v>0</v>
      </c>
      <c r="N39" s="13">
        <f>SUM(N40:N44)</f>
        <v>0</v>
      </c>
      <c r="O39" s="13">
        <f>SUM(O40:O44)</f>
        <v>0</v>
      </c>
    </row>
    <row r="40" spans="1:15" ht="15.75">
      <c r="A40" s="22"/>
      <c r="B40" s="3"/>
      <c r="C40" s="23" t="s">
        <v>19</v>
      </c>
      <c r="D40" s="179" t="s">
        <v>70</v>
      </c>
      <c r="E40" s="179"/>
      <c r="F40" s="179"/>
      <c r="G40" s="179"/>
      <c r="H40" s="179"/>
      <c r="I40" s="179"/>
      <c r="J40" s="179"/>
      <c r="K40" s="25" t="s">
        <v>71</v>
      </c>
      <c r="L40" s="21">
        <v>0</v>
      </c>
      <c r="M40" s="21">
        <v>0</v>
      </c>
      <c r="N40" s="21">
        <f t="shared" ref="N40:N46" si="2">+L40-M40</f>
        <v>0</v>
      </c>
      <c r="O40" s="21">
        <v>0</v>
      </c>
    </row>
    <row r="41" spans="1:15" ht="15.75">
      <c r="A41" s="22"/>
      <c r="B41" s="3"/>
      <c r="C41" s="23" t="s">
        <v>22</v>
      </c>
      <c r="D41" s="179" t="s">
        <v>72</v>
      </c>
      <c r="E41" s="179"/>
      <c r="F41" s="179"/>
      <c r="G41" s="179"/>
      <c r="H41" s="179"/>
      <c r="I41" s="179"/>
      <c r="J41" s="179"/>
      <c r="K41" s="25" t="s">
        <v>73</v>
      </c>
      <c r="L41" s="21">
        <v>0</v>
      </c>
      <c r="M41" s="21">
        <v>0</v>
      </c>
      <c r="N41" s="21">
        <f t="shared" si="2"/>
        <v>0</v>
      </c>
      <c r="O41" s="21">
        <v>0</v>
      </c>
    </row>
    <row r="42" spans="1:15" ht="15.75">
      <c r="A42" s="22"/>
      <c r="B42" s="3"/>
      <c r="C42" s="23" t="s">
        <v>25</v>
      </c>
      <c r="D42" s="179" t="s">
        <v>74</v>
      </c>
      <c r="E42" s="179"/>
      <c r="F42" s="179"/>
      <c r="G42" s="179"/>
      <c r="H42" s="179"/>
      <c r="I42" s="179"/>
      <c r="J42" s="179"/>
      <c r="K42" s="25" t="s">
        <v>75</v>
      </c>
      <c r="L42" s="21">
        <v>0</v>
      </c>
      <c r="M42" s="21">
        <v>0</v>
      </c>
      <c r="N42" s="21">
        <f t="shared" si="2"/>
        <v>0</v>
      </c>
      <c r="O42" s="21">
        <v>0</v>
      </c>
    </row>
    <row r="43" spans="1:15" ht="15.75">
      <c r="A43" s="22"/>
      <c r="B43" s="3"/>
      <c r="C43" s="23" t="s">
        <v>31</v>
      </c>
      <c r="D43" s="179" t="s">
        <v>76</v>
      </c>
      <c r="E43" s="179"/>
      <c r="F43" s="179"/>
      <c r="G43" s="179"/>
      <c r="H43" s="179"/>
      <c r="I43" s="179"/>
      <c r="J43" s="179"/>
      <c r="K43" s="24" t="s">
        <v>77</v>
      </c>
      <c r="L43" s="21">
        <v>0</v>
      </c>
      <c r="M43" s="21">
        <v>0</v>
      </c>
      <c r="N43" s="21">
        <f t="shared" si="2"/>
        <v>0</v>
      </c>
      <c r="O43" s="21">
        <v>0</v>
      </c>
    </row>
    <row r="44" spans="1:15" ht="15.75">
      <c r="A44" s="22"/>
      <c r="B44" s="3"/>
      <c r="C44" s="23" t="s">
        <v>34</v>
      </c>
      <c r="D44" s="179" t="s">
        <v>78</v>
      </c>
      <c r="E44" s="179"/>
      <c r="F44" s="179"/>
      <c r="G44" s="179"/>
      <c r="H44" s="179"/>
      <c r="I44" s="179"/>
      <c r="J44" s="179"/>
      <c r="K44" s="24" t="s">
        <v>79</v>
      </c>
      <c r="L44" s="21">
        <v>0</v>
      </c>
      <c r="M44" s="21">
        <v>0</v>
      </c>
      <c r="N44" s="21">
        <f t="shared" si="2"/>
        <v>0</v>
      </c>
      <c r="O44" s="21">
        <v>0</v>
      </c>
    </row>
    <row r="45" spans="1:15" ht="15.75">
      <c r="A45" s="22"/>
      <c r="B45" s="3"/>
      <c r="C45" s="23" t="s">
        <v>37</v>
      </c>
      <c r="D45" s="120"/>
      <c r="E45" s="36"/>
      <c r="F45" s="36"/>
      <c r="G45" s="36"/>
      <c r="H45" s="36"/>
      <c r="I45" s="36"/>
      <c r="J45" s="119"/>
      <c r="K45" s="24"/>
      <c r="L45" s="21">
        <v>0</v>
      </c>
      <c r="M45" s="21">
        <v>0</v>
      </c>
      <c r="N45" s="21">
        <f t="shared" si="2"/>
        <v>0</v>
      </c>
      <c r="O45" s="21">
        <v>0</v>
      </c>
    </row>
    <row r="46" spans="1:15" ht="15.75">
      <c r="A46" s="22"/>
      <c r="B46" s="3"/>
      <c r="C46" s="23" t="s">
        <v>40</v>
      </c>
      <c r="D46" s="120"/>
      <c r="E46" s="121"/>
      <c r="F46" s="121"/>
      <c r="G46" s="121"/>
      <c r="H46" s="121"/>
      <c r="I46" s="121"/>
      <c r="J46" s="119"/>
      <c r="K46" s="24"/>
      <c r="L46" s="21">
        <v>0</v>
      </c>
      <c r="M46" s="21">
        <v>0</v>
      </c>
      <c r="N46" s="21">
        <f t="shared" si="2"/>
        <v>0</v>
      </c>
      <c r="O46" s="21">
        <v>0</v>
      </c>
    </row>
    <row r="47" spans="1:15" ht="15.75">
      <c r="A47" s="183" t="s">
        <v>80</v>
      </c>
      <c r="B47" s="183" t="s">
        <v>46</v>
      </c>
      <c r="C47" s="183"/>
      <c r="D47" s="187" t="s">
        <v>81</v>
      </c>
      <c r="E47" s="187"/>
      <c r="F47" s="187"/>
      <c r="G47" s="187"/>
      <c r="H47" s="187"/>
      <c r="I47" s="187"/>
      <c r="J47" s="187"/>
      <c r="K47" s="7"/>
      <c r="L47" s="13">
        <f>SUM(L48:L53)</f>
        <v>0</v>
      </c>
      <c r="M47" s="13">
        <f>SUM(M48:M53)</f>
        <v>0</v>
      </c>
      <c r="N47" s="13">
        <f>SUM(N48:N53)</f>
        <v>0</v>
      </c>
      <c r="O47" s="13">
        <f>SUM(O48:O53)</f>
        <v>0</v>
      </c>
    </row>
    <row r="48" spans="1:15" ht="15.75">
      <c r="A48" s="22"/>
      <c r="B48" s="3"/>
      <c r="C48" s="23" t="s">
        <v>19</v>
      </c>
      <c r="D48" s="179" t="s">
        <v>82</v>
      </c>
      <c r="E48" s="179"/>
      <c r="F48" s="179"/>
      <c r="G48" s="179"/>
      <c r="H48" s="179"/>
      <c r="I48" s="179"/>
      <c r="J48" s="179"/>
      <c r="K48" s="24" t="s">
        <v>83</v>
      </c>
      <c r="L48" s="21">
        <v>0</v>
      </c>
      <c r="M48" s="21">
        <v>0</v>
      </c>
      <c r="N48" s="21">
        <f t="shared" ref="N48:N53" si="3">+L48-M48</f>
        <v>0</v>
      </c>
      <c r="O48" s="21">
        <v>0</v>
      </c>
    </row>
    <row r="49" spans="1:15" ht="15.75">
      <c r="A49" s="22"/>
      <c r="B49" s="3"/>
      <c r="C49" s="23" t="s">
        <v>22</v>
      </c>
      <c r="D49" s="179" t="s">
        <v>84</v>
      </c>
      <c r="E49" s="179"/>
      <c r="F49" s="179"/>
      <c r="G49" s="179"/>
      <c r="H49" s="179"/>
      <c r="I49" s="179"/>
      <c r="J49" s="179"/>
      <c r="K49" s="24" t="s">
        <v>85</v>
      </c>
      <c r="L49" s="21">
        <v>0</v>
      </c>
      <c r="M49" s="21">
        <v>0</v>
      </c>
      <c r="N49" s="21">
        <f t="shared" si="3"/>
        <v>0</v>
      </c>
      <c r="O49" s="21">
        <v>0</v>
      </c>
    </row>
    <row r="50" spans="1:15" ht="15.75">
      <c r="A50" s="22"/>
      <c r="B50" s="3"/>
      <c r="C50" s="23" t="s">
        <v>25</v>
      </c>
      <c r="D50" s="179" t="s">
        <v>86</v>
      </c>
      <c r="E50" s="179"/>
      <c r="F50" s="179"/>
      <c r="G50" s="179"/>
      <c r="H50" s="179"/>
      <c r="I50" s="179"/>
      <c r="J50" s="179"/>
      <c r="K50" s="24" t="s">
        <v>87</v>
      </c>
      <c r="L50" s="21">
        <v>0</v>
      </c>
      <c r="M50" s="21">
        <v>0</v>
      </c>
      <c r="N50" s="21">
        <f t="shared" si="3"/>
        <v>0</v>
      </c>
      <c r="O50" s="21">
        <v>0</v>
      </c>
    </row>
    <row r="51" spans="1:15" ht="15.75">
      <c r="A51" s="22"/>
      <c r="B51" s="3"/>
      <c r="C51" s="23" t="s">
        <v>31</v>
      </c>
      <c r="D51" s="179" t="s">
        <v>88</v>
      </c>
      <c r="E51" s="179"/>
      <c r="F51" s="179"/>
      <c r="G51" s="179"/>
      <c r="H51" s="179"/>
      <c r="I51" s="179"/>
      <c r="J51" s="179"/>
      <c r="K51" s="24" t="s">
        <v>89</v>
      </c>
      <c r="L51" s="21">
        <v>0</v>
      </c>
      <c r="M51" s="21">
        <v>0</v>
      </c>
      <c r="N51" s="21">
        <f t="shared" si="3"/>
        <v>0</v>
      </c>
      <c r="O51" s="21">
        <v>0</v>
      </c>
    </row>
    <row r="52" spans="1:15" ht="15.75">
      <c r="A52" s="22"/>
      <c r="B52" s="3"/>
      <c r="C52" s="23" t="s">
        <v>34</v>
      </c>
      <c r="D52" s="179" t="s">
        <v>90</v>
      </c>
      <c r="E52" s="179"/>
      <c r="F52" s="179"/>
      <c r="G52" s="179"/>
      <c r="H52" s="179"/>
      <c r="I52" s="179"/>
      <c r="J52" s="179"/>
      <c r="K52" s="24" t="s">
        <v>91</v>
      </c>
      <c r="L52" s="21">
        <v>0</v>
      </c>
      <c r="M52" s="21">
        <v>0</v>
      </c>
      <c r="N52" s="21">
        <f t="shared" si="3"/>
        <v>0</v>
      </c>
      <c r="O52" s="21">
        <v>0</v>
      </c>
    </row>
    <row r="53" spans="1:15" ht="15.75">
      <c r="A53" s="22"/>
      <c r="B53" s="3"/>
      <c r="C53" s="23" t="s">
        <v>37</v>
      </c>
      <c r="D53" s="179" t="s">
        <v>92</v>
      </c>
      <c r="E53" s="179"/>
      <c r="F53" s="179"/>
      <c r="G53" s="179"/>
      <c r="H53" s="179"/>
      <c r="I53" s="179"/>
      <c r="J53" s="179"/>
      <c r="K53" s="24" t="s">
        <v>93</v>
      </c>
      <c r="L53" s="21">
        <v>0</v>
      </c>
      <c r="M53" s="21">
        <v>0</v>
      </c>
      <c r="N53" s="21">
        <f t="shared" si="3"/>
        <v>0</v>
      </c>
      <c r="O53" s="21">
        <v>0</v>
      </c>
    </row>
    <row r="54" spans="1:15" ht="15.75">
      <c r="A54" s="185" t="s">
        <v>94</v>
      </c>
      <c r="B54" s="185"/>
      <c r="C54" s="185"/>
      <c r="D54" s="187" t="s">
        <v>95</v>
      </c>
      <c r="E54" s="187"/>
      <c r="F54" s="187"/>
      <c r="G54" s="187"/>
      <c r="H54" s="187"/>
      <c r="I54" s="187"/>
      <c r="J54" s="187"/>
      <c r="K54" s="7"/>
      <c r="L54" s="13">
        <f>+L55+L66+L87</f>
        <v>1493018.53</v>
      </c>
      <c r="M54" s="13">
        <f>+M55+M66+M87</f>
        <v>0</v>
      </c>
      <c r="N54" s="13">
        <f>+N55+N66+N87</f>
        <v>1493018.53</v>
      </c>
      <c r="O54" s="13">
        <f>+O55+O66+O87</f>
        <v>1335642.0900000001</v>
      </c>
    </row>
    <row r="55" spans="1:15" ht="15.75">
      <c r="A55" s="183" t="s">
        <v>17</v>
      </c>
      <c r="B55" s="183" t="s">
        <v>17</v>
      </c>
      <c r="C55" s="183"/>
      <c r="D55" s="187" t="s">
        <v>96</v>
      </c>
      <c r="E55" s="187"/>
      <c r="F55" s="187"/>
      <c r="G55" s="187"/>
      <c r="H55" s="187"/>
      <c r="I55" s="187"/>
      <c r="J55" s="187"/>
      <c r="K55" s="7"/>
      <c r="L55" s="13">
        <f>SUM(L56:L65)</f>
        <v>34541.14</v>
      </c>
      <c r="M55" s="13">
        <f>SUM(M56:M65)</f>
        <v>0</v>
      </c>
      <c r="N55" s="13">
        <f>SUM(N56:N65)</f>
        <v>34541.14</v>
      </c>
      <c r="O55" s="13">
        <f>SUM(O56:O65)</f>
        <v>49053.13</v>
      </c>
    </row>
    <row r="56" spans="1:15" ht="15.75">
      <c r="A56" s="22"/>
      <c r="B56" s="3"/>
      <c r="C56" s="23" t="s">
        <v>19</v>
      </c>
      <c r="D56" s="179" t="s">
        <v>97</v>
      </c>
      <c r="E56" s="179"/>
      <c r="F56" s="179"/>
      <c r="G56" s="179"/>
      <c r="H56" s="179"/>
      <c r="I56" s="179"/>
      <c r="J56" s="179"/>
      <c r="K56" s="24">
        <v>111</v>
      </c>
      <c r="L56" s="21">
        <v>0</v>
      </c>
      <c r="M56" s="21">
        <v>0</v>
      </c>
      <c r="N56" s="21">
        <f t="shared" ref="N56:N65" si="4">+L56-M56</f>
        <v>0</v>
      </c>
      <c r="O56" s="21">
        <v>0</v>
      </c>
    </row>
    <row r="57" spans="1:15" ht="15.75">
      <c r="A57" s="22"/>
      <c r="B57" s="3"/>
      <c r="C57" s="23" t="s">
        <v>22</v>
      </c>
      <c r="D57" s="179" t="s">
        <v>98</v>
      </c>
      <c r="E57" s="179"/>
      <c r="F57" s="179"/>
      <c r="G57" s="179"/>
      <c r="H57" s="179"/>
      <c r="I57" s="179"/>
      <c r="J57" s="179"/>
      <c r="K57" s="24">
        <v>112</v>
      </c>
      <c r="L57" s="21">
        <v>34541.14</v>
      </c>
      <c r="M57" s="21">
        <v>0</v>
      </c>
      <c r="N57" s="21">
        <f t="shared" si="4"/>
        <v>34541.14</v>
      </c>
      <c r="O57" s="21">
        <v>49053.13</v>
      </c>
    </row>
    <row r="58" spans="1:15" ht="15.75">
      <c r="A58" s="22"/>
      <c r="B58" s="3"/>
      <c r="C58" s="23" t="s">
        <v>25</v>
      </c>
      <c r="D58" s="179" t="s">
        <v>99</v>
      </c>
      <c r="E58" s="179"/>
      <c r="F58" s="179"/>
      <c r="G58" s="179"/>
      <c r="H58" s="179"/>
      <c r="I58" s="179"/>
      <c r="J58" s="179"/>
      <c r="K58" s="24">
        <v>119</v>
      </c>
      <c r="L58" s="21">
        <v>0</v>
      </c>
      <c r="M58" s="21">
        <v>0</v>
      </c>
      <c r="N58" s="21">
        <f t="shared" si="4"/>
        <v>0</v>
      </c>
      <c r="O58" s="21">
        <v>0</v>
      </c>
    </row>
    <row r="59" spans="1:15" ht="15.75">
      <c r="A59" s="22"/>
      <c r="B59" s="3"/>
      <c r="C59" s="23" t="s">
        <v>28</v>
      </c>
      <c r="D59" s="179" t="s">
        <v>100</v>
      </c>
      <c r="E59" s="179"/>
      <c r="F59" s="179"/>
      <c r="G59" s="179"/>
      <c r="H59" s="179"/>
      <c r="I59" s="179"/>
      <c r="J59" s="179"/>
      <c r="K59" s="24">
        <v>121</v>
      </c>
      <c r="L59" s="21">
        <v>0</v>
      </c>
      <c r="M59" s="21">
        <v>0</v>
      </c>
      <c r="N59" s="21">
        <f t="shared" si="4"/>
        <v>0</v>
      </c>
      <c r="O59" s="21">
        <v>0</v>
      </c>
    </row>
    <row r="60" spans="1:15" ht="15.75">
      <c r="A60" s="22"/>
      <c r="B60" s="3"/>
      <c r="C60" s="23" t="s">
        <v>31</v>
      </c>
      <c r="D60" s="179" t="s">
        <v>101</v>
      </c>
      <c r="E60" s="179"/>
      <c r="F60" s="179"/>
      <c r="G60" s="179"/>
      <c r="H60" s="179"/>
      <c r="I60" s="179"/>
      <c r="J60" s="179"/>
      <c r="K60" s="24">
        <v>122</v>
      </c>
      <c r="L60" s="21">
        <v>0</v>
      </c>
      <c r="M60" s="21">
        <v>0</v>
      </c>
      <c r="N60" s="21">
        <f t="shared" si="4"/>
        <v>0</v>
      </c>
      <c r="O60" s="21">
        <v>0</v>
      </c>
    </row>
    <row r="61" spans="1:15" ht="15.75">
      <c r="A61" s="22"/>
      <c r="B61" s="3"/>
      <c r="C61" s="23" t="s">
        <v>34</v>
      </c>
      <c r="D61" s="179" t="s">
        <v>102</v>
      </c>
      <c r="E61" s="179"/>
      <c r="F61" s="179"/>
      <c r="G61" s="179"/>
      <c r="H61" s="179"/>
      <c r="I61" s="179"/>
      <c r="J61" s="179"/>
      <c r="K61" s="24">
        <v>123</v>
      </c>
      <c r="L61" s="21">
        <v>0</v>
      </c>
      <c r="M61" s="21">
        <v>0</v>
      </c>
      <c r="N61" s="21">
        <f t="shared" si="4"/>
        <v>0</v>
      </c>
      <c r="O61" s="21">
        <v>0</v>
      </c>
    </row>
    <row r="62" spans="1:15" ht="15.75">
      <c r="A62" s="22"/>
      <c r="B62" s="3"/>
      <c r="C62" s="23" t="s">
        <v>37</v>
      </c>
      <c r="D62" s="179" t="s">
        <v>103</v>
      </c>
      <c r="E62" s="179"/>
      <c r="F62" s="179"/>
      <c r="G62" s="179"/>
      <c r="H62" s="179"/>
      <c r="I62" s="179"/>
      <c r="J62" s="179"/>
      <c r="K62" s="24">
        <v>131</v>
      </c>
      <c r="L62" s="21">
        <v>0</v>
      </c>
      <c r="M62" s="21">
        <v>0</v>
      </c>
      <c r="N62" s="21">
        <f t="shared" si="4"/>
        <v>0</v>
      </c>
      <c r="O62" s="21">
        <v>0</v>
      </c>
    </row>
    <row r="63" spans="1:15" ht="15.75">
      <c r="A63" s="22"/>
      <c r="B63" s="3"/>
      <c r="C63" s="23" t="s">
        <v>40</v>
      </c>
      <c r="D63" s="179" t="s">
        <v>104</v>
      </c>
      <c r="E63" s="179"/>
      <c r="F63" s="179"/>
      <c r="G63" s="179"/>
      <c r="H63" s="179"/>
      <c r="I63" s="179"/>
      <c r="J63" s="179"/>
      <c r="K63" s="24">
        <v>132</v>
      </c>
      <c r="L63" s="21">
        <v>0</v>
      </c>
      <c r="M63" s="21">
        <v>0</v>
      </c>
      <c r="N63" s="21">
        <f t="shared" si="4"/>
        <v>0</v>
      </c>
      <c r="O63" s="21">
        <v>0</v>
      </c>
    </row>
    <row r="64" spans="1:15" ht="15.75">
      <c r="A64" s="22"/>
      <c r="B64" s="3"/>
      <c r="C64" s="23" t="s">
        <v>43</v>
      </c>
      <c r="D64" s="179" t="s">
        <v>105</v>
      </c>
      <c r="E64" s="179"/>
      <c r="F64" s="179"/>
      <c r="G64" s="179"/>
      <c r="H64" s="179"/>
      <c r="I64" s="179"/>
      <c r="J64" s="179"/>
      <c r="K64" s="24" t="s">
        <v>106</v>
      </c>
      <c r="L64" s="21">
        <v>0</v>
      </c>
      <c r="M64" s="21">
        <v>0</v>
      </c>
      <c r="N64" s="21">
        <f t="shared" si="4"/>
        <v>0</v>
      </c>
      <c r="O64" s="21">
        <v>0</v>
      </c>
    </row>
    <row r="65" spans="1:15" ht="15.75">
      <c r="A65" s="22"/>
      <c r="B65" s="3"/>
      <c r="C65" s="23" t="s">
        <v>65</v>
      </c>
      <c r="D65" s="179" t="s">
        <v>107</v>
      </c>
      <c r="E65" s="179"/>
      <c r="F65" s="179"/>
      <c r="G65" s="179"/>
      <c r="H65" s="179"/>
      <c r="I65" s="179"/>
      <c r="J65" s="179"/>
      <c r="K65" s="24">
        <v>139</v>
      </c>
      <c r="L65" s="21">
        <v>0</v>
      </c>
      <c r="M65" s="21">
        <v>0</v>
      </c>
      <c r="N65" s="21">
        <f t="shared" si="4"/>
        <v>0</v>
      </c>
      <c r="O65" s="21">
        <v>0</v>
      </c>
    </row>
    <row r="66" spans="1:15" ht="15.75">
      <c r="A66" s="183" t="s">
        <v>46</v>
      </c>
      <c r="B66" s="183" t="s">
        <v>46</v>
      </c>
      <c r="C66" s="183"/>
      <c r="D66" s="187" t="s">
        <v>108</v>
      </c>
      <c r="E66" s="187"/>
      <c r="F66" s="187"/>
      <c r="G66" s="187"/>
      <c r="H66" s="187"/>
      <c r="I66" s="187"/>
      <c r="J66" s="187"/>
      <c r="K66" s="7"/>
      <c r="L66" s="13">
        <f>SUM(L67:L86)</f>
        <v>197558.7</v>
      </c>
      <c r="M66" s="13">
        <f>SUM(M67:M86)</f>
        <v>0</v>
      </c>
      <c r="N66" s="13">
        <f>SUM(N67:N86)</f>
        <v>197558.7</v>
      </c>
      <c r="O66" s="13">
        <f>SUM(O67:O86)</f>
        <v>186175.71</v>
      </c>
    </row>
    <row r="67" spans="1:15" ht="15.75">
      <c r="A67" s="22"/>
      <c r="B67" s="3"/>
      <c r="C67" s="23" t="s">
        <v>19</v>
      </c>
      <c r="D67" s="179" t="s">
        <v>109</v>
      </c>
      <c r="E67" s="179"/>
      <c r="F67" s="179"/>
      <c r="G67" s="179"/>
      <c r="H67" s="179"/>
      <c r="I67" s="179"/>
      <c r="J67" s="179"/>
      <c r="K67" s="24">
        <v>311</v>
      </c>
      <c r="L67" s="21">
        <v>116424</v>
      </c>
      <c r="M67" s="21">
        <v>0</v>
      </c>
      <c r="N67" s="21">
        <f t="shared" ref="N67:N86" si="5">+L67+M67</f>
        <v>116424</v>
      </c>
      <c r="O67" s="21">
        <v>30262</v>
      </c>
    </row>
    <row r="68" spans="1:15" ht="15.75">
      <c r="A68" s="22"/>
      <c r="B68" s="3"/>
      <c r="C68" s="23" t="s">
        <v>28</v>
      </c>
      <c r="D68" s="179" t="s">
        <v>110</v>
      </c>
      <c r="E68" s="179"/>
      <c r="F68" s="179"/>
      <c r="G68" s="179"/>
      <c r="H68" s="179"/>
      <c r="I68" s="179"/>
      <c r="J68" s="179"/>
      <c r="K68" s="24">
        <v>314</v>
      </c>
      <c r="L68" s="21">
        <v>77679</v>
      </c>
      <c r="M68" s="21">
        <v>0</v>
      </c>
      <c r="N68" s="21">
        <f t="shared" si="5"/>
        <v>77679</v>
      </c>
      <c r="O68" s="21">
        <v>76679</v>
      </c>
    </row>
    <row r="69" spans="1:15" ht="15.75">
      <c r="A69" s="22"/>
      <c r="B69" s="3"/>
      <c r="C69" s="23" t="s">
        <v>31</v>
      </c>
      <c r="D69" s="179" t="s">
        <v>111</v>
      </c>
      <c r="E69" s="179"/>
      <c r="F69" s="179"/>
      <c r="G69" s="179"/>
      <c r="H69" s="179"/>
      <c r="I69" s="179"/>
      <c r="J69" s="179"/>
      <c r="K69" s="24" t="s">
        <v>112</v>
      </c>
      <c r="L69" s="21">
        <v>0</v>
      </c>
      <c r="M69" s="21">
        <v>0</v>
      </c>
      <c r="N69" s="21">
        <f t="shared" si="5"/>
        <v>0</v>
      </c>
      <c r="O69" s="21">
        <v>0</v>
      </c>
    </row>
    <row r="70" spans="1:15" ht="15.75">
      <c r="A70" s="22"/>
      <c r="B70" s="3"/>
      <c r="C70" s="23" t="s">
        <v>34</v>
      </c>
      <c r="D70" s="179" t="s">
        <v>113</v>
      </c>
      <c r="E70" s="179"/>
      <c r="F70" s="179"/>
      <c r="G70" s="179"/>
      <c r="H70" s="179"/>
      <c r="I70" s="179"/>
      <c r="J70" s="179"/>
      <c r="K70" s="24">
        <v>316</v>
      </c>
      <c r="L70" s="21">
        <v>0</v>
      </c>
      <c r="M70" s="21">
        <v>0</v>
      </c>
      <c r="N70" s="21">
        <f t="shared" si="5"/>
        <v>0</v>
      </c>
      <c r="O70" s="21">
        <v>0</v>
      </c>
    </row>
    <row r="71" spans="1:15" ht="15.75">
      <c r="A71" s="22"/>
      <c r="B71" s="3"/>
      <c r="C71" s="23">
        <v>9</v>
      </c>
      <c r="D71" s="179" t="s">
        <v>114</v>
      </c>
      <c r="E71" s="179"/>
      <c r="F71" s="179"/>
      <c r="G71" s="179"/>
      <c r="H71" s="179"/>
      <c r="I71" s="179"/>
      <c r="J71" s="179"/>
      <c r="K71" s="24">
        <v>335</v>
      </c>
      <c r="L71" s="21">
        <v>0</v>
      </c>
      <c r="M71" s="21">
        <v>0</v>
      </c>
      <c r="N71" s="21">
        <f t="shared" si="5"/>
        <v>0</v>
      </c>
      <c r="O71" s="21">
        <v>0</v>
      </c>
    </row>
    <row r="72" spans="1:15" ht="15.75">
      <c r="A72" s="22"/>
      <c r="B72" s="3"/>
      <c r="C72" s="23">
        <v>10</v>
      </c>
      <c r="D72" s="179" t="s">
        <v>586</v>
      </c>
      <c r="E72" s="179"/>
      <c r="F72" s="179"/>
      <c r="G72" s="179"/>
      <c r="H72" s="179"/>
      <c r="I72" s="179"/>
      <c r="J72" s="179"/>
      <c r="K72" s="24">
        <v>336</v>
      </c>
      <c r="L72" s="21">
        <v>0</v>
      </c>
      <c r="M72" s="21">
        <v>0</v>
      </c>
      <c r="N72" s="21">
        <f t="shared" si="5"/>
        <v>0</v>
      </c>
      <c r="O72" s="21">
        <v>0</v>
      </c>
    </row>
    <row r="73" spans="1:15" ht="15.75">
      <c r="A73" s="22"/>
      <c r="B73" s="3"/>
      <c r="C73" s="23" t="s">
        <v>115</v>
      </c>
      <c r="D73" s="179" t="s">
        <v>587</v>
      </c>
      <c r="E73" s="179"/>
      <c r="F73" s="179"/>
      <c r="G73" s="179"/>
      <c r="H73" s="179"/>
      <c r="I73" s="179"/>
      <c r="J73" s="179"/>
      <c r="K73" s="24" t="s">
        <v>588</v>
      </c>
      <c r="L73" s="21">
        <v>0</v>
      </c>
      <c r="M73" s="21">
        <v>0</v>
      </c>
      <c r="N73" s="21">
        <f>+L73+M73</f>
        <v>0</v>
      </c>
      <c r="O73" s="21">
        <v>76717</v>
      </c>
    </row>
    <row r="74" spans="1:15" ht="15.75">
      <c r="A74" s="22"/>
      <c r="B74" s="3"/>
      <c r="C74" s="23" t="s">
        <v>116</v>
      </c>
      <c r="D74" s="179" t="s">
        <v>589</v>
      </c>
      <c r="E74" s="179"/>
      <c r="F74" s="179"/>
      <c r="G74" s="179"/>
      <c r="H74" s="179"/>
      <c r="I74" s="179"/>
      <c r="J74" s="179"/>
      <c r="K74" s="24" t="s">
        <v>590</v>
      </c>
      <c r="L74" s="21">
        <v>0</v>
      </c>
      <c r="M74" s="21">
        <v>0</v>
      </c>
      <c r="N74" s="21">
        <f>+L74+M74</f>
        <v>0</v>
      </c>
      <c r="O74" s="21">
        <v>0</v>
      </c>
    </row>
    <row r="75" spans="1:15" ht="15.75">
      <c r="A75" s="22"/>
      <c r="B75" s="3"/>
      <c r="C75" s="23" t="s">
        <v>118</v>
      </c>
      <c r="D75" s="179" t="s">
        <v>117</v>
      </c>
      <c r="E75" s="179"/>
      <c r="F75" s="179"/>
      <c r="G75" s="179"/>
      <c r="H75" s="179"/>
      <c r="I75" s="179"/>
      <c r="J75" s="179"/>
      <c r="K75" s="24">
        <v>341</v>
      </c>
      <c r="L75" s="21">
        <v>0</v>
      </c>
      <c r="M75" s="21">
        <v>0</v>
      </c>
      <c r="N75" s="21">
        <f t="shared" si="5"/>
        <v>0</v>
      </c>
      <c r="O75" s="21">
        <v>0</v>
      </c>
    </row>
    <row r="76" spans="1:15" ht="15.75">
      <c r="A76" s="22"/>
      <c r="B76" s="3"/>
      <c r="C76" s="23" t="s">
        <v>120</v>
      </c>
      <c r="D76" s="179" t="s">
        <v>119</v>
      </c>
      <c r="E76" s="179"/>
      <c r="F76" s="179"/>
      <c r="G76" s="179"/>
      <c r="H76" s="179"/>
      <c r="I76" s="179"/>
      <c r="J76" s="179"/>
      <c r="K76" s="24">
        <v>342</v>
      </c>
      <c r="L76" s="21">
        <v>0</v>
      </c>
      <c r="M76" s="21">
        <v>0</v>
      </c>
      <c r="N76" s="21">
        <f t="shared" si="5"/>
        <v>0</v>
      </c>
      <c r="O76" s="21">
        <v>0</v>
      </c>
    </row>
    <row r="77" spans="1:15" ht="15.75">
      <c r="A77" s="22"/>
      <c r="B77" s="3"/>
      <c r="C77" s="23" t="s">
        <v>122</v>
      </c>
      <c r="D77" s="179" t="s">
        <v>121</v>
      </c>
      <c r="E77" s="179"/>
      <c r="F77" s="179"/>
      <c r="G77" s="179"/>
      <c r="H77" s="179"/>
      <c r="I77" s="179"/>
      <c r="J77" s="179"/>
      <c r="K77" s="24">
        <v>343</v>
      </c>
      <c r="L77" s="21">
        <v>0</v>
      </c>
      <c r="M77" s="21">
        <v>0</v>
      </c>
      <c r="N77" s="21">
        <f t="shared" si="5"/>
        <v>0</v>
      </c>
      <c r="O77" s="21">
        <v>0</v>
      </c>
    </row>
    <row r="78" spans="1:15" ht="15.75">
      <c r="A78" s="22"/>
      <c r="B78" s="3"/>
      <c r="C78" s="23" t="s">
        <v>125</v>
      </c>
      <c r="D78" s="179" t="s">
        <v>123</v>
      </c>
      <c r="E78" s="179"/>
      <c r="F78" s="179"/>
      <c r="G78" s="179"/>
      <c r="H78" s="179"/>
      <c r="I78" s="179"/>
      <c r="J78" s="179"/>
      <c r="K78" s="24" t="s">
        <v>124</v>
      </c>
      <c r="L78" s="21">
        <v>0</v>
      </c>
      <c r="M78" s="21">
        <v>0</v>
      </c>
      <c r="N78" s="21">
        <f t="shared" si="5"/>
        <v>0</v>
      </c>
      <c r="O78" s="21">
        <v>0</v>
      </c>
    </row>
    <row r="79" spans="1:15" ht="15.75">
      <c r="A79" s="22"/>
      <c r="B79" s="3"/>
      <c r="C79" s="23" t="s">
        <v>128</v>
      </c>
      <c r="D79" s="179" t="s">
        <v>126</v>
      </c>
      <c r="E79" s="179"/>
      <c r="F79" s="179"/>
      <c r="G79" s="179"/>
      <c r="H79" s="179"/>
      <c r="I79" s="179"/>
      <c r="J79" s="179"/>
      <c r="K79" s="31" t="s">
        <v>127</v>
      </c>
      <c r="L79" s="21">
        <v>0</v>
      </c>
      <c r="M79" s="21">
        <v>0</v>
      </c>
      <c r="N79" s="21">
        <f t="shared" si="5"/>
        <v>0</v>
      </c>
      <c r="O79" s="21">
        <v>0</v>
      </c>
    </row>
    <row r="80" spans="1:15" ht="15.75">
      <c r="A80" s="22"/>
      <c r="B80" s="3"/>
      <c r="C80" s="23" t="s">
        <v>131</v>
      </c>
      <c r="D80" s="179" t="s">
        <v>129</v>
      </c>
      <c r="E80" s="179"/>
      <c r="F80" s="179"/>
      <c r="G80" s="179"/>
      <c r="H80" s="179"/>
      <c r="I80" s="179"/>
      <c r="J80" s="179"/>
      <c r="K80" s="31" t="s">
        <v>130</v>
      </c>
      <c r="L80" s="21">
        <v>0</v>
      </c>
      <c r="M80" s="21">
        <v>0</v>
      </c>
      <c r="N80" s="21">
        <f t="shared" si="5"/>
        <v>0</v>
      </c>
      <c r="O80" s="21">
        <v>0</v>
      </c>
    </row>
    <row r="81" spans="1:15" ht="15.75">
      <c r="A81" s="22"/>
      <c r="B81" s="3"/>
      <c r="C81" s="23" t="s">
        <v>144</v>
      </c>
      <c r="D81" s="179" t="s">
        <v>133</v>
      </c>
      <c r="E81" s="179"/>
      <c r="F81" s="179"/>
      <c r="G81" s="179"/>
      <c r="H81" s="179"/>
      <c r="I81" s="179"/>
      <c r="J81" s="179"/>
      <c r="K81" s="31" t="s">
        <v>134</v>
      </c>
      <c r="L81" s="21">
        <v>0</v>
      </c>
      <c r="M81" s="21">
        <v>0</v>
      </c>
      <c r="N81" s="21">
        <f t="shared" si="5"/>
        <v>0</v>
      </c>
      <c r="O81" s="21">
        <v>0</v>
      </c>
    </row>
    <row r="82" spans="1:15" ht="15" customHeight="1">
      <c r="A82" s="22"/>
      <c r="B82" s="3"/>
      <c r="C82" s="23" t="s">
        <v>147</v>
      </c>
      <c r="D82" s="179" t="s">
        <v>136</v>
      </c>
      <c r="E82" s="179"/>
      <c r="F82" s="179"/>
      <c r="G82" s="179"/>
      <c r="H82" s="179"/>
      <c r="I82" s="179"/>
      <c r="J82" s="179"/>
      <c r="K82" s="31" t="s">
        <v>137</v>
      </c>
      <c r="L82" s="21">
        <v>0</v>
      </c>
      <c r="M82" s="21">
        <v>0</v>
      </c>
      <c r="N82" s="21">
        <f t="shared" si="5"/>
        <v>0</v>
      </c>
      <c r="O82" s="21">
        <v>0</v>
      </c>
    </row>
    <row r="83" spans="1:15" ht="15.75">
      <c r="A83" s="22"/>
      <c r="B83" s="3"/>
      <c r="C83" s="23" t="s">
        <v>243</v>
      </c>
      <c r="D83" s="179" t="s">
        <v>139</v>
      </c>
      <c r="E83" s="179"/>
      <c r="F83" s="179"/>
      <c r="G83" s="179"/>
      <c r="H83" s="179"/>
      <c r="I83" s="179"/>
      <c r="J83" s="179"/>
      <c r="K83" s="24" t="s">
        <v>140</v>
      </c>
      <c r="L83" s="21">
        <v>3455.7</v>
      </c>
      <c r="M83" s="21">
        <v>0</v>
      </c>
      <c r="N83" s="21">
        <f t="shared" si="5"/>
        <v>3455.7</v>
      </c>
      <c r="O83" s="21">
        <v>2517.71</v>
      </c>
    </row>
    <row r="84" spans="1:15" ht="15.75">
      <c r="A84" s="22"/>
      <c r="B84" s="3"/>
      <c r="C84" s="23" t="s">
        <v>245</v>
      </c>
      <c r="D84" s="179" t="s">
        <v>142</v>
      </c>
      <c r="E84" s="179"/>
      <c r="F84" s="179"/>
      <c r="G84" s="179"/>
      <c r="H84" s="179"/>
      <c r="I84" s="179"/>
      <c r="J84" s="179"/>
      <c r="K84" s="24" t="s">
        <v>143</v>
      </c>
      <c r="L84" s="21">
        <v>0</v>
      </c>
      <c r="M84" s="21">
        <v>0</v>
      </c>
      <c r="N84" s="21">
        <f t="shared" si="5"/>
        <v>0</v>
      </c>
      <c r="O84" s="21">
        <v>0</v>
      </c>
    </row>
    <row r="85" spans="1:15" ht="15.75">
      <c r="A85" s="22"/>
      <c r="B85" s="3"/>
      <c r="C85" s="23" t="s">
        <v>248</v>
      </c>
      <c r="D85" s="179" t="s">
        <v>145</v>
      </c>
      <c r="E85" s="179"/>
      <c r="F85" s="179"/>
      <c r="G85" s="179"/>
      <c r="H85" s="179"/>
      <c r="I85" s="179"/>
      <c r="J85" s="179"/>
      <c r="K85" s="24" t="s">
        <v>146</v>
      </c>
      <c r="L85" s="21">
        <v>0</v>
      </c>
      <c r="M85" s="21">
        <v>0</v>
      </c>
      <c r="N85" s="21">
        <f t="shared" si="5"/>
        <v>0</v>
      </c>
      <c r="O85" s="21">
        <v>0</v>
      </c>
    </row>
    <row r="86" spans="1:15" ht="15.75">
      <c r="A86" s="22"/>
      <c r="B86" s="3"/>
      <c r="C86" s="23" t="s">
        <v>251</v>
      </c>
      <c r="D86" s="179" t="s">
        <v>148</v>
      </c>
      <c r="E86" s="179"/>
      <c r="F86" s="179"/>
      <c r="G86" s="179"/>
      <c r="H86" s="179"/>
      <c r="I86" s="179"/>
      <c r="J86" s="179"/>
      <c r="K86" s="24" t="s">
        <v>149</v>
      </c>
      <c r="L86" s="21">
        <v>0</v>
      </c>
      <c r="M86" s="21">
        <v>0</v>
      </c>
      <c r="N86" s="21">
        <f t="shared" si="5"/>
        <v>0</v>
      </c>
      <c r="O86" s="21">
        <v>0</v>
      </c>
    </row>
    <row r="87" spans="1:15" ht="15.75">
      <c r="A87" s="183" t="s">
        <v>68</v>
      </c>
      <c r="B87" s="183" t="s">
        <v>68</v>
      </c>
      <c r="C87" s="183"/>
      <c r="D87" s="187" t="s">
        <v>150</v>
      </c>
      <c r="E87" s="187"/>
      <c r="F87" s="187"/>
      <c r="G87" s="187"/>
      <c r="H87" s="187"/>
      <c r="I87" s="187"/>
      <c r="J87" s="187"/>
      <c r="K87" s="7"/>
      <c r="L87" s="13">
        <f>SUM(L88:L100)</f>
        <v>1260918.69</v>
      </c>
      <c r="M87" s="13">
        <f>SUM(M88:M100)</f>
        <v>0</v>
      </c>
      <c r="N87" s="13">
        <f>SUM(N88:N100)</f>
        <v>1260918.69</v>
      </c>
      <c r="O87" s="13">
        <f>SUM(O88:O100)</f>
        <v>1100413.25</v>
      </c>
    </row>
    <row r="88" spans="1:15" ht="15.75">
      <c r="A88" s="22"/>
      <c r="B88" s="3"/>
      <c r="C88" s="23" t="s">
        <v>19</v>
      </c>
      <c r="D88" s="188" t="s">
        <v>151</v>
      </c>
      <c r="E88" s="188"/>
      <c r="F88" s="188"/>
      <c r="G88" s="188"/>
      <c r="H88" s="188"/>
      <c r="I88" s="188"/>
      <c r="J88" s="188"/>
      <c r="K88" s="32">
        <v>251</v>
      </c>
      <c r="L88" s="33">
        <v>0</v>
      </c>
      <c r="M88" s="33">
        <v>0</v>
      </c>
      <c r="N88" s="33">
        <f t="shared" ref="N88:N100" si="6">+L88+M88</f>
        <v>0</v>
      </c>
      <c r="O88" s="114">
        <v>0</v>
      </c>
    </row>
    <row r="89" spans="1:15" ht="15.75">
      <c r="A89" s="22"/>
      <c r="B89" s="3"/>
      <c r="C89" s="23" t="s">
        <v>22</v>
      </c>
      <c r="D89" s="179" t="s">
        <v>152</v>
      </c>
      <c r="E89" s="179"/>
      <c r="F89" s="179"/>
      <c r="G89" s="179"/>
      <c r="H89" s="179"/>
      <c r="I89" s="179"/>
      <c r="J89" s="179"/>
      <c r="K89" s="32">
        <v>253</v>
      </c>
      <c r="L89" s="33">
        <v>0</v>
      </c>
      <c r="M89" s="33">
        <v>0</v>
      </c>
      <c r="N89" s="33">
        <f t="shared" si="6"/>
        <v>0</v>
      </c>
      <c r="O89" s="114">
        <v>0</v>
      </c>
    </row>
    <row r="90" spans="1:15" ht="15.75">
      <c r="A90" s="22"/>
      <c r="B90" s="3"/>
      <c r="C90" s="23" t="s">
        <v>25</v>
      </c>
      <c r="D90" s="179" t="s">
        <v>153</v>
      </c>
      <c r="E90" s="179"/>
      <c r="F90" s="179"/>
      <c r="G90" s="179"/>
      <c r="H90" s="179"/>
      <c r="I90" s="179"/>
      <c r="J90" s="179"/>
      <c r="K90" s="32">
        <v>256</v>
      </c>
      <c r="L90" s="33">
        <v>0</v>
      </c>
      <c r="M90" s="33">
        <v>0</v>
      </c>
      <c r="N90" s="33">
        <f t="shared" si="6"/>
        <v>0</v>
      </c>
      <c r="O90" s="114">
        <v>0</v>
      </c>
    </row>
    <row r="91" spans="1:15" ht="15.75">
      <c r="A91" s="22"/>
      <c r="B91" s="3"/>
      <c r="C91" s="23" t="s">
        <v>28</v>
      </c>
      <c r="D91" s="179" t="s">
        <v>154</v>
      </c>
      <c r="E91" s="179"/>
      <c r="F91" s="179"/>
      <c r="G91" s="179"/>
      <c r="H91" s="179"/>
      <c r="I91" s="179"/>
      <c r="J91" s="179"/>
      <c r="K91" s="24">
        <v>244</v>
      </c>
      <c r="L91" s="33">
        <v>0</v>
      </c>
      <c r="M91" s="33">
        <v>0</v>
      </c>
      <c r="N91" s="33">
        <f t="shared" si="6"/>
        <v>0</v>
      </c>
      <c r="O91" s="114">
        <v>0</v>
      </c>
    </row>
    <row r="92" spans="1:15" ht="15.75">
      <c r="A92" s="22"/>
      <c r="B92" s="3"/>
      <c r="C92" s="23" t="s">
        <v>31</v>
      </c>
      <c r="D92" s="179" t="s">
        <v>155</v>
      </c>
      <c r="E92" s="179"/>
      <c r="F92" s="179"/>
      <c r="G92" s="179"/>
      <c r="H92" s="179"/>
      <c r="I92" s="179"/>
      <c r="J92" s="179"/>
      <c r="K92" s="24">
        <v>245</v>
      </c>
      <c r="L92" s="33">
        <v>0</v>
      </c>
      <c r="M92" s="33">
        <v>0</v>
      </c>
      <c r="N92" s="33">
        <f t="shared" si="6"/>
        <v>0</v>
      </c>
      <c r="O92" s="114">
        <v>0</v>
      </c>
    </row>
    <row r="93" spans="1:15" ht="15.75">
      <c r="A93" s="22"/>
      <c r="B93" s="3"/>
      <c r="C93" s="23" t="s">
        <v>34</v>
      </c>
      <c r="D93" s="120"/>
      <c r="E93" s="36"/>
      <c r="F93" s="36"/>
      <c r="G93" s="36"/>
      <c r="H93" s="36"/>
      <c r="I93" s="36"/>
      <c r="J93" s="119"/>
      <c r="K93" s="24"/>
      <c r="L93" s="33">
        <v>0</v>
      </c>
      <c r="M93" s="33">
        <v>0</v>
      </c>
      <c r="N93" s="33">
        <f t="shared" si="6"/>
        <v>0</v>
      </c>
      <c r="O93" s="114">
        <v>0</v>
      </c>
    </row>
    <row r="94" spans="1:15" ht="15.75">
      <c r="A94" s="22"/>
      <c r="B94" s="3"/>
      <c r="C94" s="23" t="s">
        <v>37</v>
      </c>
      <c r="D94" s="120"/>
      <c r="E94" s="36"/>
      <c r="F94" s="36"/>
      <c r="G94" s="36"/>
      <c r="H94" s="36"/>
      <c r="I94" s="36"/>
      <c r="J94" s="119"/>
      <c r="K94" s="24"/>
      <c r="L94" s="33">
        <v>0</v>
      </c>
      <c r="M94" s="33">
        <v>0</v>
      </c>
      <c r="N94" s="33">
        <f t="shared" si="6"/>
        <v>0</v>
      </c>
      <c r="O94" s="114">
        <v>0</v>
      </c>
    </row>
    <row r="95" spans="1:15" ht="15.75">
      <c r="A95" s="22"/>
      <c r="B95" s="3"/>
      <c r="C95" s="23" t="s">
        <v>40</v>
      </c>
      <c r="D95" s="120"/>
      <c r="E95" s="36"/>
      <c r="F95" s="36"/>
      <c r="G95" s="36"/>
      <c r="H95" s="36"/>
      <c r="I95" s="36"/>
      <c r="J95" s="119"/>
      <c r="K95" s="24"/>
      <c r="L95" s="33">
        <v>0</v>
      </c>
      <c r="M95" s="33">
        <v>0</v>
      </c>
      <c r="N95" s="33">
        <f t="shared" si="6"/>
        <v>0</v>
      </c>
      <c r="O95" s="114">
        <v>0</v>
      </c>
    </row>
    <row r="96" spans="1:15" ht="15.75">
      <c r="A96" s="22"/>
      <c r="B96" s="3"/>
      <c r="C96" s="23" t="s">
        <v>43</v>
      </c>
      <c r="D96" s="179" t="s">
        <v>156</v>
      </c>
      <c r="E96" s="179"/>
      <c r="F96" s="179"/>
      <c r="G96" s="179"/>
      <c r="H96" s="179"/>
      <c r="I96" s="179"/>
      <c r="J96" s="179"/>
      <c r="K96" s="24">
        <v>241</v>
      </c>
      <c r="L96" s="21">
        <v>1031898.88</v>
      </c>
      <c r="M96" s="21">
        <v>0</v>
      </c>
      <c r="N96" s="21">
        <f t="shared" si="6"/>
        <v>1031898.88</v>
      </c>
      <c r="O96" s="34">
        <v>883924.44</v>
      </c>
    </row>
    <row r="97" spans="1:15" ht="15.75">
      <c r="A97" s="22"/>
      <c r="B97" s="3"/>
      <c r="C97" s="23" t="s">
        <v>65</v>
      </c>
      <c r="D97" s="179" t="s">
        <v>157</v>
      </c>
      <c r="E97" s="179"/>
      <c r="F97" s="179"/>
      <c r="G97" s="179"/>
      <c r="H97" s="179"/>
      <c r="I97" s="179"/>
      <c r="J97" s="179"/>
      <c r="K97" s="24">
        <v>243</v>
      </c>
      <c r="L97" s="21">
        <v>197892.81</v>
      </c>
      <c r="M97" s="21">
        <v>0</v>
      </c>
      <c r="N97" s="21">
        <f t="shared" si="6"/>
        <v>197892.81</v>
      </c>
      <c r="O97" s="21">
        <v>153983.81</v>
      </c>
    </row>
    <row r="98" spans="1:15" ht="15.75">
      <c r="A98" s="22"/>
      <c r="B98" s="3"/>
      <c r="C98" s="23" t="s">
        <v>122</v>
      </c>
      <c r="D98" s="179" t="s">
        <v>158</v>
      </c>
      <c r="E98" s="179"/>
      <c r="F98" s="179"/>
      <c r="G98" s="179"/>
      <c r="H98" s="179"/>
      <c r="I98" s="179"/>
      <c r="J98" s="179"/>
      <c r="K98" s="24">
        <v>263</v>
      </c>
      <c r="L98" s="21">
        <v>0</v>
      </c>
      <c r="M98" s="21">
        <v>0</v>
      </c>
      <c r="N98" s="21">
        <f t="shared" si="6"/>
        <v>0</v>
      </c>
      <c r="O98" s="21">
        <v>0</v>
      </c>
    </row>
    <row r="99" spans="1:15" ht="15.75">
      <c r="A99" s="22"/>
      <c r="B99" s="3"/>
      <c r="C99" s="23" t="s">
        <v>125</v>
      </c>
      <c r="D99" s="179" t="s">
        <v>159</v>
      </c>
      <c r="E99" s="179"/>
      <c r="F99" s="179"/>
      <c r="G99" s="179"/>
      <c r="H99" s="179"/>
      <c r="I99" s="179"/>
      <c r="J99" s="179"/>
      <c r="K99" s="24">
        <v>262</v>
      </c>
      <c r="L99" s="21">
        <v>0</v>
      </c>
      <c r="M99" s="21">
        <v>0</v>
      </c>
      <c r="N99" s="21">
        <f t="shared" si="6"/>
        <v>0</v>
      </c>
      <c r="O99" s="21">
        <v>0</v>
      </c>
    </row>
    <row r="100" spans="1:15" ht="15.75">
      <c r="A100" s="26"/>
      <c r="B100" s="27"/>
      <c r="C100" s="28" t="s">
        <v>128</v>
      </c>
      <c r="D100" s="194" t="s">
        <v>160</v>
      </c>
      <c r="E100" s="194"/>
      <c r="F100" s="194"/>
      <c r="G100" s="194"/>
      <c r="H100" s="194"/>
      <c r="I100" s="194"/>
      <c r="J100" s="194"/>
      <c r="K100" s="35">
        <v>261</v>
      </c>
      <c r="L100" s="30">
        <v>31127</v>
      </c>
      <c r="M100" s="30">
        <v>0</v>
      </c>
      <c r="N100" s="30">
        <f t="shared" si="6"/>
        <v>31127</v>
      </c>
      <c r="O100" s="30">
        <v>62505</v>
      </c>
    </row>
    <row r="101" spans="1:15" ht="15.75">
      <c r="A101" s="3"/>
      <c r="B101" s="3"/>
      <c r="C101" s="3"/>
      <c r="D101" s="36"/>
      <c r="E101" s="36"/>
      <c r="F101" s="36"/>
      <c r="G101" s="36"/>
      <c r="H101" s="36"/>
      <c r="I101" s="36"/>
      <c r="J101" s="36"/>
      <c r="K101" s="37"/>
      <c r="L101" s="6"/>
      <c r="M101" s="6"/>
      <c r="N101" s="6"/>
      <c r="O101" s="6"/>
    </row>
    <row r="102" spans="1:15" ht="15.75">
      <c r="A102" s="3"/>
      <c r="B102" s="3"/>
      <c r="C102" s="3"/>
      <c r="D102" s="6"/>
      <c r="E102" s="6"/>
      <c r="F102" s="6"/>
      <c r="G102" s="6"/>
      <c r="H102" s="6"/>
      <c r="I102" s="6"/>
      <c r="J102" s="6"/>
      <c r="K102" s="4"/>
      <c r="L102" s="7">
        <v>1</v>
      </c>
      <c r="M102" s="7">
        <v>2</v>
      </c>
      <c r="N102" s="6"/>
      <c r="O102" s="6"/>
    </row>
    <row r="103" spans="1:15" ht="16.5" customHeight="1">
      <c r="A103" s="180" t="s">
        <v>5</v>
      </c>
      <c r="B103" s="180"/>
      <c r="C103" s="180"/>
      <c r="D103" s="180" t="s">
        <v>6</v>
      </c>
      <c r="E103" s="180"/>
      <c r="F103" s="180"/>
      <c r="G103" s="180"/>
      <c r="H103" s="180"/>
      <c r="I103" s="180"/>
      <c r="J103" s="180"/>
      <c r="K103" s="182" t="s">
        <v>7</v>
      </c>
      <c r="L103" s="183" t="s">
        <v>8</v>
      </c>
      <c r="M103" s="183"/>
      <c r="N103" s="6"/>
      <c r="O103" s="6"/>
    </row>
    <row r="104" spans="1:15" ht="15.75">
      <c r="A104" s="180"/>
      <c r="B104" s="180"/>
      <c r="C104" s="180"/>
      <c r="D104" s="180"/>
      <c r="E104" s="180"/>
      <c r="F104" s="180"/>
      <c r="G104" s="180"/>
      <c r="H104" s="180"/>
      <c r="I104" s="180"/>
      <c r="J104" s="180"/>
      <c r="K104" s="182"/>
      <c r="L104" s="7" t="s">
        <v>9</v>
      </c>
      <c r="M104" s="7" t="s">
        <v>10</v>
      </c>
      <c r="N104" s="38"/>
      <c r="O104" s="6"/>
    </row>
    <row r="105" spans="1:15" ht="15.75">
      <c r="A105" s="184" t="s">
        <v>161</v>
      </c>
      <c r="B105" s="184"/>
      <c r="C105" s="184"/>
      <c r="D105" s="10"/>
      <c r="E105" s="11"/>
      <c r="F105" s="11"/>
      <c r="G105" s="11"/>
      <c r="H105" s="11"/>
      <c r="I105" s="11"/>
      <c r="J105" s="12"/>
      <c r="K105" s="7"/>
      <c r="L105" s="13">
        <f>+L106+L131</f>
        <v>1678668.93</v>
      </c>
      <c r="M105" s="13">
        <f>+M106+M131</f>
        <v>1547810.49</v>
      </c>
      <c r="N105" s="105">
        <f>+N14-L105</f>
        <v>0</v>
      </c>
      <c r="O105" s="105">
        <f>+O14-M105</f>
        <v>0</v>
      </c>
    </row>
    <row r="106" spans="1:15" ht="15.75">
      <c r="A106" s="185" t="s">
        <v>162</v>
      </c>
      <c r="B106" s="185"/>
      <c r="C106" s="185"/>
      <c r="D106" s="187" t="s">
        <v>163</v>
      </c>
      <c r="E106" s="187"/>
      <c r="F106" s="187"/>
      <c r="G106" s="187"/>
      <c r="H106" s="187"/>
      <c r="I106" s="187"/>
      <c r="J106" s="187"/>
      <c r="K106" s="7"/>
      <c r="L106" s="13">
        <f>+L107+L115+L122</f>
        <v>569500.01</v>
      </c>
      <c r="M106" s="13">
        <f>+M107+M115+M122</f>
        <v>545328.5</v>
      </c>
      <c r="N106" s="6"/>
      <c r="O106" s="6"/>
    </row>
    <row r="107" spans="1:15" ht="15.75">
      <c r="A107" s="183" t="s">
        <v>17</v>
      </c>
      <c r="B107" s="183" t="s">
        <v>17</v>
      </c>
      <c r="C107" s="183"/>
      <c r="D107" s="187" t="s">
        <v>164</v>
      </c>
      <c r="E107" s="187"/>
      <c r="F107" s="187"/>
      <c r="G107" s="187"/>
      <c r="H107" s="187"/>
      <c r="I107" s="187"/>
      <c r="J107" s="187"/>
      <c r="K107" s="7"/>
      <c r="L107" s="13">
        <f>SUM(L108:L114)</f>
        <v>-35586.17</v>
      </c>
      <c r="M107" s="13">
        <f>SUM(M108:M114)</f>
        <v>-36164.68</v>
      </c>
      <c r="N107" s="38">
        <f>+'Výkaz zisku a ztrát'!L124+'Výkaz zisku a ztrát'!M124-Rozvaha!L123</f>
        <v>1.5643308870494366E-10</v>
      </c>
      <c r="O107" s="6"/>
    </row>
    <row r="108" spans="1:15" ht="15.75">
      <c r="A108" s="22"/>
      <c r="B108" s="3"/>
      <c r="C108" s="23" t="s">
        <v>19</v>
      </c>
      <c r="D108" s="179" t="s">
        <v>165</v>
      </c>
      <c r="E108" s="179"/>
      <c r="F108" s="179"/>
      <c r="G108" s="179"/>
      <c r="H108" s="179"/>
      <c r="I108" s="179"/>
      <c r="J108" s="179"/>
      <c r="K108" s="24" t="s">
        <v>166</v>
      </c>
      <c r="L108" s="21">
        <f>-27381.96-8204.21</f>
        <v>-35586.17</v>
      </c>
      <c r="M108" s="21">
        <v>-36164.68</v>
      </c>
      <c r="N108" s="6"/>
      <c r="O108" s="6"/>
    </row>
    <row r="109" spans="1:15" ht="15.75">
      <c r="A109" s="22"/>
      <c r="B109" s="3"/>
      <c r="C109" s="23" t="s">
        <v>22</v>
      </c>
      <c r="D109" s="120"/>
      <c r="E109" s="36"/>
      <c r="F109" s="36"/>
      <c r="G109" s="36"/>
      <c r="H109" s="36"/>
      <c r="I109" s="36"/>
      <c r="J109" s="119"/>
      <c r="K109" s="24"/>
      <c r="L109" s="21"/>
      <c r="M109" s="113"/>
      <c r="N109" s="6"/>
      <c r="O109" s="6"/>
    </row>
    <row r="110" spans="1:15" ht="15.75">
      <c r="A110" s="22"/>
      <c r="B110" s="3"/>
      <c r="C110" s="23" t="s">
        <v>25</v>
      </c>
      <c r="D110" s="179" t="s">
        <v>167</v>
      </c>
      <c r="E110" s="179"/>
      <c r="F110" s="179"/>
      <c r="G110" s="179"/>
      <c r="H110" s="179"/>
      <c r="I110" s="179"/>
      <c r="J110" s="179"/>
      <c r="K110" s="24" t="s">
        <v>168</v>
      </c>
      <c r="L110" s="21">
        <v>0</v>
      </c>
      <c r="M110" s="21">
        <v>0</v>
      </c>
      <c r="N110" s="6"/>
      <c r="O110" s="6"/>
    </row>
    <row r="111" spans="1:15" ht="15.75">
      <c r="A111" s="22"/>
      <c r="B111" s="3"/>
      <c r="C111" s="23" t="s">
        <v>28</v>
      </c>
      <c r="D111" s="179" t="s">
        <v>169</v>
      </c>
      <c r="E111" s="179"/>
      <c r="F111" s="179"/>
      <c r="G111" s="179"/>
      <c r="H111" s="179"/>
      <c r="I111" s="179"/>
      <c r="J111" s="179"/>
      <c r="K111" s="24" t="s">
        <v>170</v>
      </c>
      <c r="L111" s="21">
        <v>0</v>
      </c>
      <c r="M111" s="21">
        <v>0</v>
      </c>
      <c r="N111" s="6"/>
      <c r="O111" s="6"/>
    </row>
    <row r="112" spans="1:15" ht="15.75">
      <c r="A112" s="22"/>
      <c r="B112" s="3"/>
      <c r="C112" s="23" t="s">
        <v>31</v>
      </c>
      <c r="D112" s="179" t="s">
        <v>171</v>
      </c>
      <c r="E112" s="179"/>
      <c r="F112" s="179"/>
      <c r="G112" s="179"/>
      <c r="H112" s="179"/>
      <c r="I112" s="179"/>
      <c r="J112" s="179"/>
      <c r="K112" s="24" t="s">
        <v>172</v>
      </c>
      <c r="L112" s="21">
        <v>0</v>
      </c>
      <c r="M112" s="21">
        <v>0</v>
      </c>
      <c r="N112" s="6"/>
      <c r="O112" s="6"/>
    </row>
    <row r="113" spans="1:15" ht="15.75">
      <c r="A113" s="22"/>
      <c r="B113" s="3"/>
      <c r="C113" s="23" t="s">
        <v>34</v>
      </c>
      <c r="D113" s="179" t="s">
        <v>173</v>
      </c>
      <c r="E113" s="179"/>
      <c r="F113" s="179"/>
      <c r="G113" s="179"/>
      <c r="H113" s="179"/>
      <c r="I113" s="179"/>
      <c r="J113" s="179"/>
      <c r="K113" s="24" t="s">
        <v>174</v>
      </c>
      <c r="L113" s="21">
        <v>0</v>
      </c>
      <c r="M113" s="21">
        <v>0</v>
      </c>
      <c r="N113" s="6"/>
      <c r="O113" s="6"/>
    </row>
    <row r="114" spans="1:15" ht="15.75">
      <c r="A114" s="22"/>
      <c r="B114" s="3"/>
      <c r="C114" s="23" t="s">
        <v>37</v>
      </c>
      <c r="D114" s="179" t="s">
        <v>175</v>
      </c>
      <c r="E114" s="179"/>
      <c r="F114" s="179"/>
      <c r="G114" s="179"/>
      <c r="H114" s="179"/>
      <c r="I114" s="179"/>
      <c r="J114" s="179"/>
      <c r="K114" s="24" t="s">
        <v>176</v>
      </c>
      <c r="L114" s="21">
        <v>0</v>
      </c>
      <c r="M114" s="21">
        <v>0</v>
      </c>
      <c r="N114" s="6"/>
      <c r="O114" s="6"/>
    </row>
    <row r="115" spans="1:15" ht="15.75">
      <c r="A115" s="183" t="s">
        <v>46</v>
      </c>
      <c r="B115" s="183" t="s">
        <v>46</v>
      </c>
      <c r="C115" s="183"/>
      <c r="D115" s="187" t="s">
        <v>177</v>
      </c>
      <c r="E115" s="187"/>
      <c r="F115" s="187"/>
      <c r="G115" s="187"/>
      <c r="H115" s="187"/>
      <c r="I115" s="187"/>
      <c r="J115" s="187"/>
      <c r="K115" s="7"/>
      <c r="L115" s="13">
        <f>SUM(L116:L120)</f>
        <v>583938.67000000004</v>
      </c>
      <c r="M115" s="13">
        <f>SUM(M116:M120)</f>
        <v>580914.67000000004</v>
      </c>
      <c r="N115" s="6"/>
      <c r="O115" s="6"/>
    </row>
    <row r="116" spans="1:15" ht="15.75">
      <c r="A116" s="22"/>
      <c r="B116" s="3"/>
      <c r="C116" s="23" t="s">
        <v>19</v>
      </c>
      <c r="D116" s="188" t="s">
        <v>178</v>
      </c>
      <c r="E116" s="188"/>
      <c r="F116" s="188"/>
      <c r="G116" s="188"/>
      <c r="H116" s="188"/>
      <c r="I116" s="188"/>
      <c r="J116" s="188"/>
      <c r="K116" s="24" t="s">
        <v>179</v>
      </c>
      <c r="L116" s="21">
        <v>0</v>
      </c>
      <c r="M116" s="21">
        <v>0</v>
      </c>
      <c r="N116" s="6"/>
      <c r="O116" s="6"/>
    </row>
    <row r="117" spans="1:15" ht="15.75">
      <c r="A117" s="22"/>
      <c r="B117" s="3"/>
      <c r="C117" s="23" t="s">
        <v>22</v>
      </c>
      <c r="D117" s="179" t="s">
        <v>180</v>
      </c>
      <c r="E117" s="179"/>
      <c r="F117" s="179"/>
      <c r="G117" s="179"/>
      <c r="H117" s="179"/>
      <c r="I117" s="179"/>
      <c r="J117" s="179"/>
      <c r="K117" s="24" t="s">
        <v>181</v>
      </c>
      <c r="L117" s="21">
        <v>179514.27</v>
      </c>
      <c r="M117" s="21">
        <v>149972.26999999999</v>
      </c>
      <c r="N117" s="6"/>
      <c r="O117" s="6"/>
    </row>
    <row r="118" spans="1:15" ht="15.75">
      <c r="A118" s="22"/>
      <c r="B118" s="3"/>
      <c r="C118" s="23" t="s">
        <v>25</v>
      </c>
      <c r="D118" s="179" t="s">
        <v>182</v>
      </c>
      <c r="E118" s="179"/>
      <c r="F118" s="179"/>
      <c r="G118" s="179"/>
      <c r="H118" s="179"/>
      <c r="I118" s="179"/>
      <c r="J118" s="179"/>
      <c r="K118" s="24" t="s">
        <v>183</v>
      </c>
      <c r="L118" s="21">
        <v>0</v>
      </c>
      <c r="M118" s="21">
        <v>0</v>
      </c>
      <c r="N118" s="6"/>
      <c r="O118" s="6"/>
    </row>
    <row r="119" spans="1:15" ht="15.75">
      <c r="A119" s="22"/>
      <c r="B119" s="3"/>
      <c r="C119" s="23" t="s">
        <v>28</v>
      </c>
      <c r="D119" s="179" t="s">
        <v>184</v>
      </c>
      <c r="E119" s="179"/>
      <c r="F119" s="179"/>
      <c r="G119" s="179"/>
      <c r="H119" s="179"/>
      <c r="I119" s="179"/>
      <c r="J119" s="179"/>
      <c r="K119" s="24" t="s">
        <v>185</v>
      </c>
      <c r="L119" s="21">
        <v>0</v>
      </c>
      <c r="M119" s="21">
        <v>0</v>
      </c>
      <c r="N119" s="38"/>
      <c r="O119" s="6"/>
    </row>
    <row r="120" spans="1:15" ht="15.75">
      <c r="A120" s="22"/>
      <c r="B120" s="3"/>
      <c r="C120" s="23" t="s">
        <v>31</v>
      </c>
      <c r="D120" s="179" t="s">
        <v>186</v>
      </c>
      <c r="E120" s="179"/>
      <c r="F120" s="179"/>
      <c r="G120" s="179"/>
      <c r="H120" s="179"/>
      <c r="I120" s="179"/>
      <c r="J120" s="179"/>
      <c r="K120" s="24" t="s">
        <v>187</v>
      </c>
      <c r="L120" s="21">
        <v>404424.4</v>
      </c>
      <c r="M120" s="21">
        <v>430942.4</v>
      </c>
      <c r="N120" s="38"/>
      <c r="O120" s="6"/>
    </row>
    <row r="121" spans="1:15" ht="15.75">
      <c r="A121" s="22"/>
      <c r="B121" s="3"/>
      <c r="C121" s="23" t="s">
        <v>34</v>
      </c>
      <c r="D121" s="120"/>
      <c r="E121" s="121"/>
      <c r="F121" s="121"/>
      <c r="G121" s="121"/>
      <c r="H121" s="121"/>
      <c r="I121" s="121"/>
      <c r="J121" s="119"/>
      <c r="K121" s="24"/>
      <c r="L121" s="21"/>
      <c r="M121" s="113"/>
      <c r="N121" s="38"/>
      <c r="O121" s="6"/>
    </row>
    <row r="122" spans="1:15" ht="15.75">
      <c r="A122" s="183" t="s">
        <v>68</v>
      </c>
      <c r="B122" s="183" t="s">
        <v>188</v>
      </c>
      <c r="C122" s="183"/>
      <c r="D122" s="187" t="s">
        <v>189</v>
      </c>
      <c r="E122" s="187"/>
      <c r="F122" s="187"/>
      <c r="G122" s="187"/>
      <c r="H122" s="187"/>
      <c r="I122" s="187"/>
      <c r="J122" s="187"/>
      <c r="K122" s="7"/>
      <c r="L122" s="13">
        <f>+SUM(L123:L125)</f>
        <v>21147.51</v>
      </c>
      <c r="M122" s="13">
        <f>SUM(M123:M125)</f>
        <v>578.51</v>
      </c>
      <c r="N122" s="6"/>
      <c r="O122" s="6"/>
    </row>
    <row r="123" spans="1:15" ht="15.75">
      <c r="A123" s="22"/>
      <c r="B123" s="3"/>
      <c r="C123" s="23" t="s">
        <v>19</v>
      </c>
      <c r="D123" s="179" t="s">
        <v>190</v>
      </c>
      <c r="E123" s="179"/>
      <c r="F123" s="179"/>
      <c r="G123" s="179"/>
      <c r="H123" s="179"/>
      <c r="I123" s="179"/>
      <c r="J123" s="179"/>
      <c r="K123" s="25" t="s">
        <v>191</v>
      </c>
      <c r="L123" s="21">
        <v>21147.51</v>
      </c>
      <c r="M123" s="21">
        <v>578.51</v>
      </c>
      <c r="N123" s="6"/>
      <c r="O123" s="6"/>
    </row>
    <row r="124" spans="1:15" ht="15.75">
      <c r="A124" s="22"/>
      <c r="B124" s="3"/>
      <c r="C124" s="23" t="s">
        <v>22</v>
      </c>
      <c r="D124" s="179" t="s">
        <v>192</v>
      </c>
      <c r="E124" s="179"/>
      <c r="F124" s="179"/>
      <c r="G124" s="179"/>
      <c r="H124" s="179"/>
      <c r="I124" s="179"/>
      <c r="J124" s="179"/>
      <c r="K124" s="25" t="s">
        <v>193</v>
      </c>
      <c r="L124" s="21">
        <v>0</v>
      </c>
      <c r="M124" s="21">
        <v>0</v>
      </c>
      <c r="N124" s="6"/>
      <c r="O124" s="6"/>
    </row>
    <row r="125" spans="1:15" ht="15.75">
      <c r="A125" s="22"/>
      <c r="B125" s="3"/>
      <c r="C125" s="23" t="s">
        <v>25</v>
      </c>
      <c r="D125" s="194" t="s">
        <v>591</v>
      </c>
      <c r="E125" s="194"/>
      <c r="F125" s="194"/>
      <c r="G125" s="194"/>
      <c r="H125" s="194"/>
      <c r="I125" s="194"/>
      <c r="J125" s="194"/>
      <c r="K125" s="25" t="s">
        <v>194</v>
      </c>
      <c r="L125" s="21">
        <v>0</v>
      </c>
      <c r="M125" s="21">
        <v>0</v>
      </c>
      <c r="N125" s="38"/>
      <c r="O125" s="6"/>
    </row>
    <row r="126" spans="1:15" ht="15.75">
      <c r="A126" s="183" t="s">
        <v>80</v>
      </c>
      <c r="B126" s="183"/>
      <c r="C126" s="183"/>
      <c r="D126" s="187"/>
      <c r="E126" s="195"/>
      <c r="F126" s="195"/>
      <c r="G126" s="195"/>
      <c r="H126" s="195"/>
      <c r="I126" s="195"/>
      <c r="J126" s="187"/>
      <c r="K126" s="7"/>
      <c r="L126" s="13">
        <f>+SUM(L127:L130)</f>
        <v>0</v>
      </c>
      <c r="M126" s="13">
        <f>+SUM(M127:M130)</f>
        <v>0</v>
      </c>
      <c r="N126" s="38"/>
      <c r="O126" s="6"/>
    </row>
    <row r="127" spans="1:15" ht="15.75">
      <c r="A127" s="22"/>
      <c r="B127" s="3"/>
      <c r="C127" s="23" t="s">
        <v>19</v>
      </c>
      <c r="D127" s="179"/>
      <c r="E127" s="179"/>
      <c r="F127" s="179"/>
      <c r="G127" s="179"/>
      <c r="H127" s="179"/>
      <c r="I127" s="179"/>
      <c r="J127" s="179"/>
      <c r="K127" s="25"/>
      <c r="L127" s="21">
        <v>0</v>
      </c>
      <c r="M127" s="21">
        <v>0</v>
      </c>
      <c r="N127" s="38"/>
      <c r="O127" s="6"/>
    </row>
    <row r="128" spans="1:15" ht="15.75">
      <c r="A128" s="22"/>
      <c r="B128" s="3"/>
      <c r="C128" s="23" t="s">
        <v>22</v>
      </c>
      <c r="D128" s="179"/>
      <c r="E128" s="179"/>
      <c r="F128" s="179"/>
      <c r="G128" s="179"/>
      <c r="H128" s="179"/>
      <c r="I128" s="179"/>
      <c r="J128" s="179"/>
      <c r="K128" s="25"/>
      <c r="L128" s="21">
        <v>0</v>
      </c>
      <c r="M128" s="21">
        <v>0</v>
      </c>
      <c r="N128" s="38"/>
      <c r="O128" s="6"/>
    </row>
    <row r="129" spans="1:15" ht="15.75">
      <c r="A129" s="22"/>
      <c r="B129" s="3"/>
      <c r="C129" s="23" t="s">
        <v>25</v>
      </c>
      <c r="D129" s="179"/>
      <c r="E129" s="179"/>
      <c r="F129" s="179"/>
      <c r="G129" s="179"/>
      <c r="H129" s="179"/>
      <c r="I129" s="179"/>
      <c r="J129" s="179"/>
      <c r="K129" s="25"/>
      <c r="L129" s="21">
        <v>0</v>
      </c>
      <c r="M129" s="21">
        <v>0</v>
      </c>
      <c r="N129" s="38"/>
      <c r="O129" s="6"/>
    </row>
    <row r="130" spans="1:15" ht="15.75">
      <c r="A130" s="22"/>
      <c r="B130" s="3"/>
      <c r="C130" s="23" t="s">
        <v>28</v>
      </c>
      <c r="D130" s="194"/>
      <c r="E130" s="194"/>
      <c r="F130" s="194"/>
      <c r="G130" s="194"/>
      <c r="H130" s="194"/>
      <c r="I130" s="194"/>
      <c r="J130" s="194"/>
      <c r="K130" s="25"/>
      <c r="L130" s="21">
        <v>0</v>
      </c>
      <c r="M130" s="21">
        <v>0</v>
      </c>
      <c r="N130" s="38"/>
      <c r="O130" s="6"/>
    </row>
    <row r="131" spans="1:15" ht="15.75">
      <c r="A131" s="185" t="s">
        <v>195</v>
      </c>
      <c r="B131" s="185"/>
      <c r="C131" s="185"/>
      <c r="D131" s="187" t="s">
        <v>196</v>
      </c>
      <c r="E131" s="187"/>
      <c r="F131" s="187"/>
      <c r="G131" s="187"/>
      <c r="H131" s="187"/>
      <c r="I131" s="187"/>
      <c r="J131" s="187"/>
      <c r="K131" s="7"/>
      <c r="L131" s="13">
        <f>+L132+L134+L141</f>
        <v>1109168.92</v>
      </c>
      <c r="M131" s="13">
        <f>+M132+M134+M141</f>
        <v>1002481.99</v>
      </c>
      <c r="N131" s="6"/>
      <c r="O131" s="6"/>
    </row>
    <row r="132" spans="1:15" ht="15.75">
      <c r="A132" s="183" t="s">
        <v>17</v>
      </c>
      <c r="B132" s="183" t="s">
        <v>17</v>
      </c>
      <c r="C132" s="183"/>
      <c r="D132" s="187" t="s">
        <v>197</v>
      </c>
      <c r="E132" s="187"/>
      <c r="F132" s="187"/>
      <c r="G132" s="187"/>
      <c r="H132" s="187"/>
      <c r="I132" s="187"/>
      <c r="J132" s="187"/>
      <c r="K132" s="7"/>
      <c r="L132" s="13">
        <f>+L133</f>
        <v>0</v>
      </c>
      <c r="M132" s="13">
        <f>+M133</f>
        <v>0</v>
      </c>
      <c r="N132" s="6"/>
      <c r="O132" s="6"/>
    </row>
    <row r="133" spans="1:15" ht="15.75">
      <c r="A133" s="22"/>
      <c r="B133" s="3"/>
      <c r="C133" s="23" t="s">
        <v>19</v>
      </c>
      <c r="D133" s="179" t="s">
        <v>197</v>
      </c>
      <c r="E133" s="179"/>
      <c r="F133" s="179"/>
      <c r="G133" s="179"/>
      <c r="H133" s="179"/>
      <c r="I133" s="179"/>
      <c r="J133" s="179"/>
      <c r="K133" s="24" t="s">
        <v>198</v>
      </c>
      <c r="L133" s="21">
        <v>0</v>
      </c>
      <c r="M133" s="21">
        <v>0</v>
      </c>
      <c r="N133" s="6"/>
      <c r="O133" s="6"/>
    </row>
    <row r="134" spans="1:15" ht="15.75">
      <c r="A134" s="183" t="s">
        <v>46</v>
      </c>
      <c r="B134" s="183" t="s">
        <v>46</v>
      </c>
      <c r="C134" s="183"/>
      <c r="D134" s="187" t="s">
        <v>199</v>
      </c>
      <c r="E134" s="187"/>
      <c r="F134" s="187"/>
      <c r="G134" s="187"/>
      <c r="H134" s="187"/>
      <c r="I134" s="187"/>
      <c r="J134" s="187"/>
      <c r="K134" s="7"/>
      <c r="L134" s="13">
        <f>SUM(L135:L140)</f>
        <v>0</v>
      </c>
      <c r="M134" s="13">
        <f>SUM(M135:M140)</f>
        <v>0</v>
      </c>
      <c r="N134" s="6"/>
      <c r="O134" s="6"/>
    </row>
    <row r="135" spans="1:15" ht="15.75">
      <c r="A135" s="22"/>
      <c r="B135" s="3"/>
      <c r="C135" s="23" t="s">
        <v>19</v>
      </c>
      <c r="D135" s="179" t="s">
        <v>200</v>
      </c>
      <c r="E135" s="179"/>
      <c r="F135" s="179"/>
      <c r="G135" s="179"/>
      <c r="H135" s="179"/>
      <c r="I135" s="179"/>
      <c r="J135" s="179"/>
      <c r="K135" s="24" t="s">
        <v>201</v>
      </c>
      <c r="L135" s="21">
        <v>0</v>
      </c>
      <c r="M135" s="21">
        <v>0</v>
      </c>
      <c r="N135" s="6"/>
      <c r="O135" s="6"/>
    </row>
    <row r="136" spans="1:15" ht="15.75">
      <c r="A136" s="22"/>
      <c r="B136" s="3"/>
      <c r="C136" s="23" t="s">
        <v>22</v>
      </c>
      <c r="D136" s="179" t="s">
        <v>202</v>
      </c>
      <c r="E136" s="179"/>
      <c r="F136" s="179"/>
      <c r="G136" s="179"/>
      <c r="H136" s="179"/>
      <c r="I136" s="179"/>
      <c r="J136" s="179"/>
      <c r="K136" s="24" t="s">
        <v>203</v>
      </c>
      <c r="L136" s="21">
        <v>0</v>
      </c>
      <c r="M136" s="21">
        <v>0</v>
      </c>
      <c r="N136" s="6"/>
      <c r="O136" s="6"/>
    </row>
    <row r="137" spans="1:15" ht="15.75">
      <c r="A137" s="22"/>
      <c r="B137" s="3"/>
      <c r="C137" s="23" t="s">
        <v>28</v>
      </c>
      <c r="D137" s="179" t="s">
        <v>204</v>
      </c>
      <c r="E137" s="179"/>
      <c r="F137" s="179"/>
      <c r="G137" s="179"/>
      <c r="H137" s="179"/>
      <c r="I137" s="179"/>
      <c r="J137" s="179"/>
      <c r="K137" s="24" t="s">
        <v>205</v>
      </c>
      <c r="L137" s="21">
        <v>0</v>
      </c>
      <c r="M137" s="21">
        <v>0</v>
      </c>
      <c r="N137" s="6"/>
      <c r="O137" s="6"/>
    </row>
    <row r="138" spans="1:15" ht="15.75">
      <c r="A138" s="22"/>
      <c r="B138" s="3"/>
      <c r="C138" s="23" t="s">
        <v>37</v>
      </c>
      <c r="D138" s="179" t="s">
        <v>206</v>
      </c>
      <c r="E138" s="179"/>
      <c r="F138" s="179"/>
      <c r="G138" s="179"/>
      <c r="H138" s="179"/>
      <c r="I138" s="179"/>
      <c r="J138" s="179"/>
      <c r="K138" s="24" t="s">
        <v>207</v>
      </c>
      <c r="L138" s="21">
        <v>0</v>
      </c>
      <c r="M138" s="21">
        <v>0</v>
      </c>
      <c r="N138" s="6"/>
      <c r="O138" s="6"/>
    </row>
    <row r="139" spans="1:15" ht="15.75">
      <c r="A139" s="22"/>
      <c r="B139" s="3"/>
      <c r="C139" s="23" t="s">
        <v>40</v>
      </c>
      <c r="D139" s="179" t="s">
        <v>208</v>
      </c>
      <c r="E139" s="179"/>
      <c r="F139" s="179"/>
      <c r="G139" s="179"/>
      <c r="H139" s="179"/>
      <c r="I139" s="179"/>
      <c r="J139" s="179"/>
      <c r="K139" s="24" t="s">
        <v>209</v>
      </c>
      <c r="L139" s="21">
        <v>0</v>
      </c>
      <c r="M139" s="21">
        <v>0</v>
      </c>
      <c r="N139" s="6"/>
      <c r="O139" s="6"/>
    </row>
    <row r="140" spans="1:15" ht="15.75">
      <c r="A140" s="22"/>
      <c r="B140" s="3"/>
      <c r="C140" s="23" t="s">
        <v>43</v>
      </c>
      <c r="D140" s="194" t="s">
        <v>210</v>
      </c>
      <c r="E140" s="194"/>
      <c r="F140" s="194"/>
      <c r="G140" s="194"/>
      <c r="H140" s="194"/>
      <c r="I140" s="194"/>
      <c r="J140" s="194"/>
      <c r="K140" s="24" t="s">
        <v>211</v>
      </c>
      <c r="L140" s="21">
        <v>0</v>
      </c>
      <c r="M140" s="21">
        <v>0</v>
      </c>
      <c r="N140" s="6"/>
      <c r="O140" s="6"/>
    </row>
    <row r="141" spans="1:15" ht="15.75">
      <c r="A141" s="183" t="s">
        <v>68</v>
      </c>
      <c r="B141" s="183" t="s">
        <v>68</v>
      </c>
      <c r="C141" s="183"/>
      <c r="D141" s="187" t="s">
        <v>212</v>
      </c>
      <c r="E141" s="187"/>
      <c r="F141" s="187"/>
      <c r="G141" s="187"/>
      <c r="H141" s="187"/>
      <c r="I141" s="187"/>
      <c r="J141" s="187"/>
      <c r="K141" s="7"/>
      <c r="L141" s="13">
        <f>SUM(L142:L178)</f>
        <v>1109168.92</v>
      </c>
      <c r="M141" s="13">
        <f>SUM(M142:M178)</f>
        <v>1002481.99</v>
      </c>
      <c r="N141" s="6"/>
      <c r="O141" s="6"/>
    </row>
    <row r="142" spans="1:15" ht="15.75">
      <c r="A142" s="22"/>
      <c r="B142" s="3"/>
      <c r="C142" s="23" t="s">
        <v>19</v>
      </c>
      <c r="D142" s="178" t="s">
        <v>213</v>
      </c>
      <c r="E142" s="178"/>
      <c r="F142" s="178"/>
      <c r="G142" s="178"/>
      <c r="H142" s="178"/>
      <c r="I142" s="178"/>
      <c r="J142" s="178"/>
      <c r="K142" s="24" t="s">
        <v>214</v>
      </c>
      <c r="L142" s="21">
        <v>0</v>
      </c>
      <c r="M142" s="21">
        <v>0</v>
      </c>
      <c r="N142" s="6"/>
      <c r="O142" s="6"/>
    </row>
    <row r="143" spans="1:15" ht="15.75">
      <c r="A143" s="22"/>
      <c r="B143" s="3"/>
      <c r="C143" s="23" t="s">
        <v>22</v>
      </c>
      <c r="D143" s="179"/>
      <c r="E143" s="179"/>
      <c r="F143" s="179"/>
      <c r="G143" s="179"/>
      <c r="H143" s="179"/>
      <c r="I143" s="179"/>
      <c r="J143" s="179"/>
      <c r="K143" s="24"/>
      <c r="L143" s="21">
        <v>0</v>
      </c>
      <c r="M143" s="21">
        <v>0</v>
      </c>
      <c r="N143" s="6"/>
      <c r="O143" s="6"/>
    </row>
    <row r="144" spans="1:15" ht="15.75">
      <c r="A144" s="22"/>
      <c r="B144" s="3"/>
      <c r="C144" s="23" t="s">
        <v>25</v>
      </c>
      <c r="D144" s="179"/>
      <c r="E144" s="179"/>
      <c r="F144" s="179"/>
      <c r="G144" s="179"/>
      <c r="H144" s="179"/>
      <c r="I144" s="179"/>
      <c r="J144" s="179"/>
      <c r="K144" s="24"/>
      <c r="L144" s="21">
        <v>0</v>
      </c>
      <c r="M144" s="21">
        <v>0</v>
      </c>
      <c r="N144" s="6"/>
      <c r="O144" s="6"/>
    </row>
    <row r="145" spans="1:15" ht="15.75">
      <c r="A145" s="22"/>
      <c r="B145" s="3"/>
      <c r="C145" s="23" t="s">
        <v>28</v>
      </c>
      <c r="D145" s="178" t="s">
        <v>215</v>
      </c>
      <c r="E145" s="178"/>
      <c r="F145" s="178"/>
      <c r="G145" s="178"/>
      <c r="H145" s="178"/>
      <c r="I145" s="178"/>
      <c r="J145" s="178"/>
      <c r="K145" s="24" t="s">
        <v>216</v>
      </c>
      <c r="L145" s="21">
        <v>0</v>
      </c>
      <c r="M145" s="21">
        <v>0</v>
      </c>
      <c r="N145" s="6"/>
      <c r="O145" s="6"/>
    </row>
    <row r="146" spans="1:15" ht="15.75">
      <c r="A146" s="22"/>
      <c r="B146" s="3"/>
      <c r="C146" s="23" t="s">
        <v>31</v>
      </c>
      <c r="D146" s="178" t="s">
        <v>217</v>
      </c>
      <c r="E146" s="178"/>
      <c r="F146" s="178"/>
      <c r="G146" s="178"/>
      <c r="H146" s="178"/>
      <c r="I146" s="178"/>
      <c r="J146" s="178"/>
      <c r="K146" s="24" t="s">
        <v>218</v>
      </c>
      <c r="L146" s="21">
        <v>7533</v>
      </c>
      <c r="M146" s="21">
        <v>11018.07</v>
      </c>
      <c r="N146" s="6"/>
      <c r="O146" s="6"/>
    </row>
    <row r="147" spans="1:15" ht="15.75">
      <c r="A147" s="22"/>
      <c r="B147" s="3"/>
      <c r="C147" s="23" t="s">
        <v>34</v>
      </c>
      <c r="D147" s="178"/>
      <c r="E147" s="178"/>
      <c r="F147" s="178"/>
      <c r="G147" s="178"/>
      <c r="H147" s="178"/>
      <c r="I147" s="178"/>
      <c r="J147" s="178"/>
      <c r="K147" s="24"/>
      <c r="L147" s="21">
        <v>0</v>
      </c>
      <c r="M147" s="21">
        <v>0</v>
      </c>
      <c r="N147" s="6"/>
      <c r="O147" s="6"/>
    </row>
    <row r="148" spans="1:15" ht="15.75">
      <c r="A148" s="22"/>
      <c r="B148" s="3"/>
      <c r="C148" s="23" t="s">
        <v>37</v>
      </c>
      <c r="D148" s="178" t="s">
        <v>219</v>
      </c>
      <c r="E148" s="178"/>
      <c r="F148" s="178"/>
      <c r="G148" s="178"/>
      <c r="H148" s="178"/>
      <c r="I148" s="178"/>
      <c r="J148" s="178"/>
      <c r="K148" s="24" t="s">
        <v>220</v>
      </c>
      <c r="L148" s="21">
        <v>0</v>
      </c>
      <c r="M148" s="21">
        <v>0</v>
      </c>
      <c r="N148" s="6"/>
      <c r="O148" s="6"/>
    </row>
    <row r="149" spans="1:15" ht="15.75">
      <c r="A149" s="22"/>
      <c r="B149" s="3"/>
      <c r="C149" s="23" t="s">
        <v>40</v>
      </c>
      <c r="D149" s="178"/>
      <c r="E149" s="178"/>
      <c r="F149" s="178"/>
      <c r="G149" s="178"/>
      <c r="H149" s="178"/>
      <c r="I149" s="178"/>
      <c r="J149" s="178"/>
      <c r="K149" s="24"/>
      <c r="L149" s="21">
        <v>0</v>
      </c>
      <c r="M149" s="21">
        <v>0</v>
      </c>
      <c r="N149" s="6"/>
      <c r="O149" s="6"/>
    </row>
    <row r="150" spans="1:15" ht="15.75">
      <c r="A150" s="22"/>
      <c r="B150" s="3"/>
      <c r="C150" s="23" t="s">
        <v>43</v>
      </c>
      <c r="D150" s="178" t="s">
        <v>221</v>
      </c>
      <c r="E150" s="178"/>
      <c r="F150" s="178"/>
      <c r="G150" s="178"/>
      <c r="H150" s="178"/>
      <c r="I150" s="178"/>
      <c r="J150" s="178"/>
      <c r="K150" s="24" t="s">
        <v>222</v>
      </c>
      <c r="L150" s="21">
        <v>0</v>
      </c>
      <c r="M150" s="21">
        <v>0</v>
      </c>
      <c r="N150" s="6"/>
      <c r="O150" s="6"/>
    </row>
    <row r="151" spans="1:15" ht="15.75">
      <c r="A151" s="22"/>
      <c r="B151" s="3"/>
      <c r="C151" s="23" t="s">
        <v>65</v>
      </c>
      <c r="D151" s="178" t="s">
        <v>223</v>
      </c>
      <c r="E151" s="178"/>
      <c r="F151" s="178"/>
      <c r="G151" s="178"/>
      <c r="H151" s="178"/>
      <c r="I151" s="178"/>
      <c r="J151" s="178"/>
      <c r="K151" s="24" t="s">
        <v>224</v>
      </c>
      <c r="L151" s="21">
        <v>394697</v>
      </c>
      <c r="M151" s="21">
        <v>402572</v>
      </c>
      <c r="N151" s="6"/>
      <c r="O151" s="6"/>
    </row>
    <row r="152" spans="1:15" ht="15.75">
      <c r="A152" s="22"/>
      <c r="B152" s="3"/>
      <c r="C152" s="23" t="s">
        <v>115</v>
      </c>
      <c r="D152" s="179" t="s">
        <v>225</v>
      </c>
      <c r="E152" s="179"/>
      <c r="F152" s="179"/>
      <c r="G152" s="179"/>
      <c r="H152" s="179"/>
      <c r="I152" s="179"/>
      <c r="J152" s="179"/>
      <c r="K152" s="24" t="s">
        <v>226</v>
      </c>
      <c r="L152" s="21">
        <v>0</v>
      </c>
      <c r="M152" s="21">
        <v>0</v>
      </c>
      <c r="N152" s="6"/>
      <c r="O152" s="6"/>
    </row>
    <row r="153" spans="1:15" ht="15.75">
      <c r="A153" s="22"/>
      <c r="B153" s="3"/>
      <c r="C153" s="23" t="s">
        <v>116</v>
      </c>
      <c r="D153" s="178" t="s">
        <v>586</v>
      </c>
      <c r="E153" s="178"/>
      <c r="F153" s="178"/>
      <c r="G153" s="178"/>
      <c r="H153" s="178"/>
      <c r="I153" s="178"/>
      <c r="J153" s="178"/>
      <c r="K153" s="24" t="s">
        <v>227</v>
      </c>
      <c r="L153" s="21">
        <v>142033</v>
      </c>
      <c r="M153" s="21">
        <v>158324</v>
      </c>
      <c r="N153" s="6"/>
      <c r="O153" s="6"/>
    </row>
    <row r="154" spans="1:15" ht="15.75">
      <c r="A154" s="22"/>
      <c r="B154" s="3"/>
      <c r="C154" s="23" t="s">
        <v>118</v>
      </c>
      <c r="D154" s="178" t="s">
        <v>587</v>
      </c>
      <c r="E154" s="178"/>
      <c r="F154" s="178"/>
      <c r="G154" s="178"/>
      <c r="H154" s="178"/>
      <c r="I154" s="178"/>
      <c r="J154" s="178"/>
      <c r="K154" s="24" t="s">
        <v>588</v>
      </c>
      <c r="L154" s="21">
        <v>61265</v>
      </c>
      <c r="M154" s="21">
        <v>0</v>
      </c>
      <c r="N154" s="6"/>
      <c r="O154" s="6"/>
    </row>
    <row r="155" spans="1:15" ht="15.75">
      <c r="A155" s="22"/>
      <c r="B155" s="3"/>
      <c r="C155" s="23" t="s">
        <v>120</v>
      </c>
      <c r="D155" s="178" t="s">
        <v>589</v>
      </c>
      <c r="E155" s="178"/>
      <c r="F155" s="178"/>
      <c r="G155" s="178"/>
      <c r="H155" s="178"/>
      <c r="I155" s="178"/>
      <c r="J155" s="178"/>
      <c r="K155" s="24" t="s">
        <v>590</v>
      </c>
      <c r="L155" s="21">
        <v>0</v>
      </c>
      <c r="M155" s="21">
        <v>0</v>
      </c>
      <c r="N155" s="6"/>
      <c r="O155" s="6"/>
    </row>
    <row r="156" spans="1:15" ht="15.75">
      <c r="A156" s="22"/>
      <c r="B156" s="3"/>
      <c r="C156" s="23" t="s">
        <v>122</v>
      </c>
      <c r="D156" s="178" t="s">
        <v>117</v>
      </c>
      <c r="E156" s="178"/>
      <c r="F156" s="178"/>
      <c r="G156" s="178"/>
      <c r="H156" s="178"/>
      <c r="I156" s="178"/>
      <c r="J156" s="178"/>
      <c r="K156" s="24" t="s">
        <v>228</v>
      </c>
      <c r="L156" s="21">
        <v>47335</v>
      </c>
      <c r="M156" s="21">
        <v>64850</v>
      </c>
      <c r="N156" s="6"/>
      <c r="O156" s="6"/>
    </row>
    <row r="157" spans="1:15" ht="15.75">
      <c r="A157" s="22"/>
      <c r="B157" s="3"/>
      <c r="C157" s="23" t="s">
        <v>125</v>
      </c>
      <c r="D157" s="178" t="s">
        <v>119</v>
      </c>
      <c r="E157" s="178"/>
      <c r="F157" s="178"/>
      <c r="G157" s="178"/>
      <c r="H157" s="178"/>
      <c r="I157" s="178"/>
      <c r="J157" s="178"/>
      <c r="K157" s="24" t="s">
        <v>229</v>
      </c>
      <c r="L157" s="21">
        <v>0</v>
      </c>
      <c r="M157" s="21">
        <v>0</v>
      </c>
      <c r="N157" s="6"/>
      <c r="O157" s="6"/>
    </row>
    <row r="158" spans="1:15" ht="15.75">
      <c r="A158" s="22"/>
      <c r="B158" s="3"/>
      <c r="C158" s="23" t="s">
        <v>128</v>
      </c>
      <c r="D158" s="178" t="s">
        <v>121</v>
      </c>
      <c r="E158" s="178"/>
      <c r="F158" s="178"/>
      <c r="G158" s="178"/>
      <c r="H158" s="178"/>
      <c r="I158" s="178"/>
      <c r="J158" s="178"/>
      <c r="K158" s="24" t="s">
        <v>230</v>
      </c>
      <c r="L158" s="21">
        <v>0</v>
      </c>
      <c r="M158" s="21">
        <v>0</v>
      </c>
      <c r="N158" s="6"/>
      <c r="O158" s="6"/>
    </row>
    <row r="159" spans="1:15" ht="15.75">
      <c r="A159" s="22"/>
      <c r="B159" s="3"/>
      <c r="C159" s="23" t="s">
        <v>131</v>
      </c>
      <c r="D159" s="178" t="s">
        <v>123</v>
      </c>
      <c r="E159" s="178"/>
      <c r="F159" s="178"/>
      <c r="G159" s="178"/>
      <c r="H159" s="178"/>
      <c r="I159" s="178"/>
      <c r="J159" s="178"/>
      <c r="K159" s="24" t="s">
        <v>124</v>
      </c>
      <c r="L159" s="21">
        <v>0</v>
      </c>
      <c r="M159" s="21">
        <v>0</v>
      </c>
      <c r="N159" s="6"/>
      <c r="O159" s="6"/>
    </row>
    <row r="160" spans="1:15" ht="15.75">
      <c r="A160" s="22"/>
      <c r="B160" s="3"/>
      <c r="C160" s="23" t="s">
        <v>231</v>
      </c>
      <c r="D160" s="179" t="s">
        <v>233</v>
      </c>
      <c r="E160" s="179"/>
      <c r="F160" s="179"/>
      <c r="G160" s="179"/>
      <c r="H160" s="179"/>
      <c r="I160" s="179"/>
      <c r="J160" s="179"/>
      <c r="K160" s="24" t="s">
        <v>234</v>
      </c>
      <c r="L160" s="21">
        <v>4050</v>
      </c>
      <c r="M160" s="21">
        <v>0</v>
      </c>
      <c r="N160" s="6"/>
      <c r="O160" s="6"/>
    </row>
    <row r="161" spans="1:15" ht="15.75">
      <c r="A161" s="22"/>
      <c r="B161" s="3"/>
      <c r="C161" s="23" t="s">
        <v>232</v>
      </c>
      <c r="D161" s="178" t="s">
        <v>236</v>
      </c>
      <c r="E161" s="178"/>
      <c r="F161" s="178"/>
      <c r="G161" s="178"/>
      <c r="H161" s="178"/>
      <c r="I161" s="178"/>
      <c r="J161" s="178"/>
      <c r="K161" s="25" t="s">
        <v>237</v>
      </c>
      <c r="L161" s="21">
        <v>0</v>
      </c>
      <c r="M161" s="21">
        <v>0</v>
      </c>
      <c r="N161" s="6"/>
      <c r="O161" s="6"/>
    </row>
    <row r="162" spans="1:15" ht="15.75">
      <c r="A162" s="22"/>
      <c r="B162" s="3"/>
      <c r="C162" s="23" t="s">
        <v>235</v>
      </c>
      <c r="D162" s="178" t="s">
        <v>239</v>
      </c>
      <c r="E162" s="178"/>
      <c r="F162" s="178"/>
      <c r="G162" s="178"/>
      <c r="H162" s="178"/>
      <c r="I162" s="178"/>
      <c r="J162" s="178"/>
      <c r="K162" s="25" t="s">
        <v>240</v>
      </c>
      <c r="L162" s="21">
        <v>0</v>
      </c>
      <c r="M162" s="21">
        <v>0</v>
      </c>
      <c r="N162" s="6"/>
      <c r="O162" s="6"/>
    </row>
    <row r="163" spans="1:15" ht="15.75">
      <c r="A163" s="22"/>
      <c r="B163" s="3"/>
      <c r="C163" s="23" t="s">
        <v>238</v>
      </c>
      <c r="D163" s="178"/>
      <c r="E163" s="178"/>
      <c r="F163" s="178"/>
      <c r="G163" s="178"/>
      <c r="H163" s="178"/>
      <c r="I163" s="178"/>
      <c r="J163" s="178"/>
      <c r="K163" s="25"/>
      <c r="L163" s="21">
        <v>0</v>
      </c>
      <c r="M163" s="21">
        <v>0</v>
      </c>
      <c r="N163" s="6"/>
      <c r="O163" s="6"/>
    </row>
    <row r="164" spans="1:15" ht="15.75">
      <c r="A164" s="22"/>
      <c r="B164" s="3"/>
      <c r="C164" s="23" t="s">
        <v>132</v>
      </c>
      <c r="D164" s="178"/>
      <c r="E164" s="178"/>
      <c r="F164" s="178"/>
      <c r="G164" s="178"/>
      <c r="H164" s="178"/>
      <c r="I164" s="178"/>
      <c r="J164" s="178"/>
      <c r="K164" s="25"/>
      <c r="L164" s="21">
        <v>0</v>
      </c>
      <c r="M164" s="21">
        <v>0</v>
      </c>
      <c r="N164" s="6"/>
      <c r="O164" s="6"/>
    </row>
    <row r="165" spans="1:15" ht="15.75">
      <c r="A165" s="22"/>
      <c r="B165" s="3"/>
      <c r="C165" s="23" t="s">
        <v>135</v>
      </c>
      <c r="D165" s="178"/>
      <c r="E165" s="178"/>
      <c r="F165" s="178"/>
      <c r="G165" s="178"/>
      <c r="H165" s="178"/>
      <c r="I165" s="178"/>
      <c r="J165" s="178"/>
      <c r="K165" s="25"/>
      <c r="L165" s="21">
        <v>0</v>
      </c>
      <c r="M165" s="21">
        <v>0</v>
      </c>
      <c r="N165" s="6"/>
      <c r="O165" s="6"/>
    </row>
    <row r="166" spans="1:15" ht="15.75">
      <c r="A166" s="22"/>
      <c r="B166" s="3"/>
      <c r="C166" s="23" t="s">
        <v>138</v>
      </c>
      <c r="D166" s="178"/>
      <c r="E166" s="178"/>
      <c r="F166" s="178"/>
      <c r="G166" s="178"/>
      <c r="H166" s="178"/>
      <c r="I166" s="178"/>
      <c r="J166" s="178"/>
      <c r="K166" s="25"/>
      <c r="L166" s="21">
        <v>0</v>
      </c>
      <c r="M166" s="21">
        <v>0</v>
      </c>
      <c r="N166" s="6"/>
      <c r="O166" s="6"/>
    </row>
    <row r="167" spans="1:15" ht="15.75">
      <c r="A167" s="22"/>
      <c r="B167" s="3"/>
      <c r="C167" s="23" t="s">
        <v>141</v>
      </c>
      <c r="D167" s="178"/>
      <c r="E167" s="178"/>
      <c r="F167" s="178"/>
      <c r="G167" s="178"/>
      <c r="H167" s="178"/>
      <c r="I167" s="178"/>
      <c r="J167" s="178"/>
      <c r="K167" s="25"/>
      <c r="L167" s="21">
        <v>0</v>
      </c>
      <c r="M167" s="21">
        <v>0</v>
      </c>
      <c r="N167" s="6"/>
      <c r="O167" s="6"/>
    </row>
    <row r="168" spans="1:15" ht="15.75">
      <c r="A168" s="22"/>
      <c r="B168" s="3"/>
      <c r="C168" s="23" t="s">
        <v>144</v>
      </c>
      <c r="D168" s="178"/>
      <c r="E168" s="178"/>
      <c r="F168" s="178"/>
      <c r="G168" s="178"/>
      <c r="H168" s="178"/>
      <c r="I168" s="178"/>
      <c r="J168" s="178"/>
      <c r="K168" s="25"/>
      <c r="L168" s="21">
        <v>0</v>
      </c>
      <c r="M168" s="21">
        <v>0</v>
      </c>
      <c r="N168" s="6"/>
      <c r="O168" s="6"/>
    </row>
    <row r="169" spans="1:15" ht="15.75">
      <c r="A169" s="22"/>
      <c r="B169" s="3"/>
      <c r="C169" s="23" t="s">
        <v>147</v>
      </c>
      <c r="D169" s="178"/>
      <c r="E169" s="178"/>
      <c r="F169" s="178"/>
      <c r="G169" s="178"/>
      <c r="H169" s="178"/>
      <c r="I169" s="178"/>
      <c r="J169" s="178"/>
      <c r="K169" s="25"/>
      <c r="L169" s="21">
        <v>0</v>
      </c>
      <c r="M169" s="21">
        <v>0</v>
      </c>
      <c r="N169" s="6"/>
      <c r="O169" s="6"/>
    </row>
    <row r="170" spans="1:15" ht="15.75">
      <c r="A170" s="22"/>
      <c r="B170" s="3"/>
      <c r="C170" s="23" t="s">
        <v>241</v>
      </c>
      <c r="D170" s="178"/>
      <c r="E170" s="178"/>
      <c r="F170" s="178"/>
      <c r="G170" s="178"/>
      <c r="H170" s="178"/>
      <c r="I170" s="178"/>
      <c r="J170" s="178"/>
      <c r="K170" s="25"/>
      <c r="L170" s="21">
        <v>0</v>
      </c>
      <c r="M170" s="21">
        <v>0</v>
      </c>
      <c r="N170" s="6"/>
      <c r="O170" s="6"/>
    </row>
    <row r="171" spans="1:15" ht="15.75">
      <c r="A171" s="22"/>
      <c r="B171" s="3"/>
      <c r="C171" s="23" t="s">
        <v>243</v>
      </c>
      <c r="D171" s="178"/>
      <c r="E171" s="178"/>
      <c r="F171" s="178"/>
      <c r="G171" s="178"/>
      <c r="H171" s="178"/>
      <c r="I171" s="178"/>
      <c r="J171" s="178"/>
      <c r="K171" s="25"/>
      <c r="L171" s="21">
        <v>0</v>
      </c>
      <c r="M171" s="21">
        <v>0</v>
      </c>
      <c r="N171" s="6"/>
      <c r="O171" s="6"/>
    </row>
    <row r="172" spans="1:15" ht="15.75">
      <c r="A172" s="22"/>
      <c r="B172" s="3"/>
      <c r="C172" s="23" t="s">
        <v>245</v>
      </c>
      <c r="D172" s="178"/>
      <c r="E172" s="178"/>
      <c r="F172" s="178"/>
      <c r="G172" s="178"/>
      <c r="H172" s="178"/>
      <c r="I172" s="178"/>
      <c r="J172" s="178"/>
      <c r="K172" s="25"/>
      <c r="L172" s="21">
        <v>0</v>
      </c>
      <c r="M172" s="21">
        <v>0</v>
      </c>
      <c r="N172" s="6"/>
      <c r="O172" s="6"/>
    </row>
    <row r="173" spans="1:15" ht="15.75">
      <c r="A173" s="22"/>
      <c r="B173" s="3"/>
      <c r="C173" s="23"/>
      <c r="D173" s="178"/>
      <c r="E173" s="178"/>
      <c r="F173" s="178"/>
      <c r="G173" s="178"/>
      <c r="H173" s="178"/>
      <c r="I173" s="178"/>
      <c r="J173" s="178"/>
      <c r="K173" s="24"/>
      <c r="L173" s="21">
        <v>0</v>
      </c>
      <c r="M173" s="21">
        <v>0</v>
      </c>
      <c r="N173" s="6"/>
      <c r="O173" s="6"/>
    </row>
    <row r="174" spans="1:15" ht="15.75">
      <c r="A174" s="22"/>
      <c r="B174" s="3"/>
      <c r="C174" s="23" t="s">
        <v>248</v>
      </c>
      <c r="D174" s="178" t="s">
        <v>244</v>
      </c>
      <c r="E174" s="178"/>
      <c r="F174" s="178"/>
      <c r="G174" s="178"/>
      <c r="H174" s="178"/>
      <c r="I174" s="178"/>
      <c r="J174" s="178"/>
      <c r="K174" s="24" t="s">
        <v>242</v>
      </c>
      <c r="L174" s="21">
        <v>413415.92</v>
      </c>
      <c r="M174" s="21">
        <v>365717.92</v>
      </c>
      <c r="N174" s="6"/>
      <c r="O174" s="6"/>
    </row>
    <row r="175" spans="1:15" ht="15.75">
      <c r="A175" s="22"/>
      <c r="B175" s="3"/>
      <c r="C175" s="23" t="s">
        <v>333</v>
      </c>
      <c r="D175" s="178" t="s">
        <v>246</v>
      </c>
      <c r="E175" s="178"/>
      <c r="F175" s="178"/>
      <c r="G175" s="178"/>
      <c r="H175" s="178"/>
      <c r="I175" s="178"/>
      <c r="J175" s="178"/>
      <c r="K175" s="24" t="s">
        <v>247</v>
      </c>
      <c r="L175" s="21">
        <v>0</v>
      </c>
      <c r="M175" s="21">
        <v>0</v>
      </c>
      <c r="N175" s="6"/>
      <c r="O175" s="6"/>
    </row>
    <row r="176" spans="1:15" ht="15.75">
      <c r="A176" s="22"/>
      <c r="B176" s="3"/>
      <c r="C176" s="23" t="s">
        <v>335</v>
      </c>
      <c r="D176" s="178" t="s">
        <v>249</v>
      </c>
      <c r="E176" s="178"/>
      <c r="F176" s="178"/>
      <c r="G176" s="178"/>
      <c r="H176" s="178"/>
      <c r="I176" s="178"/>
      <c r="J176" s="178"/>
      <c r="K176" s="24" t="s">
        <v>250</v>
      </c>
      <c r="L176" s="21">
        <v>0</v>
      </c>
      <c r="M176" s="21">
        <v>0</v>
      </c>
      <c r="N176" s="6"/>
      <c r="O176" s="6"/>
    </row>
    <row r="177" spans="1:15" ht="15.75">
      <c r="A177" s="22"/>
      <c r="B177" s="3"/>
      <c r="C177" s="23" t="s">
        <v>592</v>
      </c>
      <c r="D177" s="179" t="s">
        <v>252</v>
      </c>
      <c r="E177" s="179"/>
      <c r="F177" s="179"/>
      <c r="G177" s="179"/>
      <c r="H177" s="179"/>
      <c r="I177" s="179"/>
      <c r="J177" s="179"/>
      <c r="K177" s="24" t="s">
        <v>253</v>
      </c>
      <c r="L177" s="21">
        <v>38840</v>
      </c>
      <c r="M177" s="21">
        <v>0</v>
      </c>
      <c r="N177" s="6"/>
      <c r="O177" s="6"/>
    </row>
    <row r="178" spans="1:15" ht="15.75">
      <c r="A178" s="26"/>
      <c r="B178" s="27"/>
      <c r="C178" s="28" t="s">
        <v>593</v>
      </c>
      <c r="D178" s="194" t="s">
        <v>255</v>
      </c>
      <c r="E178" s="194"/>
      <c r="F178" s="194"/>
      <c r="G178" s="194"/>
      <c r="H178" s="194"/>
      <c r="I178" s="194"/>
      <c r="J178" s="194"/>
      <c r="K178" s="35" t="s">
        <v>256</v>
      </c>
      <c r="L178" s="30">
        <v>0</v>
      </c>
      <c r="M178" s="30">
        <v>0</v>
      </c>
      <c r="N178" s="6"/>
      <c r="O178" s="6"/>
    </row>
    <row r="179" spans="1:15" ht="15.75">
      <c r="A179" s="3"/>
      <c r="B179" s="3"/>
      <c r="C179" s="3"/>
      <c r="D179" s="6"/>
      <c r="E179" s="6"/>
      <c r="F179" s="6"/>
      <c r="G179" s="6"/>
      <c r="H179" s="6"/>
      <c r="I179" s="6"/>
      <c r="J179" s="6"/>
      <c r="K179" s="4"/>
      <c r="L179" s="6"/>
      <c r="M179" s="6"/>
      <c r="N179" s="6"/>
      <c r="O179" s="6"/>
    </row>
    <row r="180" spans="1:15" ht="15.75">
      <c r="A180" s="6" t="s">
        <v>576</v>
      </c>
      <c r="B180" s="3"/>
      <c r="C180" s="3"/>
      <c r="D180" s="36"/>
      <c r="E180" s="36"/>
      <c r="F180" s="36"/>
      <c r="G180" s="36"/>
      <c r="H180" s="36"/>
      <c r="I180" s="36"/>
      <c r="J180" s="36"/>
      <c r="K180" s="37"/>
      <c r="L180" s="6"/>
      <c r="M180" s="6"/>
      <c r="N180" s="6"/>
      <c r="O180" s="6"/>
    </row>
    <row r="181" spans="1:15" ht="15.75">
      <c r="A181" s="6"/>
      <c r="B181" s="3"/>
      <c r="C181" s="3"/>
      <c r="D181" s="186"/>
      <c r="E181" s="186"/>
      <c r="F181" s="6"/>
      <c r="G181" s="6"/>
      <c r="H181" s="6"/>
      <c r="I181" s="6"/>
      <c r="J181" s="6"/>
      <c r="K181" s="6" t="s">
        <v>577</v>
      </c>
      <c r="L181" s="6"/>
      <c r="M181" s="6"/>
      <c r="N181" s="6"/>
      <c r="O181" s="6"/>
    </row>
    <row r="182" spans="1:15" ht="15.75">
      <c r="A182" s="3"/>
      <c r="B182" s="3"/>
      <c r="C182" s="3"/>
      <c r="D182" s="6"/>
      <c r="E182" s="6"/>
      <c r="F182" s="6"/>
      <c r="G182" s="6"/>
      <c r="H182" s="6"/>
      <c r="I182" s="6"/>
      <c r="J182" s="6"/>
      <c r="K182" s="4"/>
      <c r="L182" s="6" t="s">
        <v>580</v>
      </c>
      <c r="M182" s="6"/>
      <c r="N182" s="6"/>
      <c r="O182" s="6"/>
    </row>
    <row r="183" spans="1:15" ht="15.75">
      <c r="A183" s="3"/>
      <c r="B183" s="3"/>
      <c r="C183" s="3"/>
      <c r="D183" s="6"/>
      <c r="E183" s="6"/>
      <c r="F183" s="6"/>
      <c r="G183" s="6"/>
      <c r="H183" s="6"/>
      <c r="I183" s="6"/>
      <c r="J183" s="6"/>
      <c r="K183" s="4"/>
      <c r="L183" s="6"/>
      <c r="M183" s="6"/>
      <c r="N183" s="6"/>
      <c r="O183" s="6"/>
    </row>
    <row r="184" spans="1:15" ht="15.75">
      <c r="A184" s="3"/>
      <c r="B184" s="3"/>
      <c r="C184" s="3"/>
      <c r="D184" s="6"/>
      <c r="E184" s="6"/>
      <c r="F184" s="6"/>
      <c r="G184" s="6"/>
      <c r="H184" s="6"/>
      <c r="I184" s="6"/>
      <c r="J184" s="6"/>
      <c r="K184" s="4"/>
      <c r="L184" s="6"/>
      <c r="M184" s="6"/>
      <c r="N184" s="6"/>
      <c r="O184" s="6"/>
    </row>
    <row r="185" spans="1:15" ht="15.75">
      <c r="A185" s="3"/>
      <c r="B185" s="3"/>
      <c r="C185" s="3"/>
      <c r="D185" s="6"/>
      <c r="E185" s="6"/>
      <c r="F185" s="6"/>
      <c r="G185" s="6"/>
      <c r="H185" s="6"/>
      <c r="I185" s="6"/>
      <c r="J185" s="6"/>
      <c r="K185" s="4"/>
      <c r="L185" s="6"/>
      <c r="M185" s="6"/>
      <c r="N185" s="6"/>
      <c r="O185" s="6"/>
    </row>
    <row r="186" spans="1:15" ht="15.75">
      <c r="A186" s="3"/>
      <c r="B186" s="3"/>
      <c r="C186" s="3"/>
      <c r="D186" s="6"/>
      <c r="E186" s="6"/>
      <c r="F186" s="6"/>
      <c r="G186" s="6"/>
      <c r="H186" s="6"/>
      <c r="I186" s="6"/>
      <c r="J186" s="6"/>
      <c r="K186" s="4"/>
      <c r="L186" s="6"/>
      <c r="M186" s="6"/>
      <c r="N186" s="6"/>
      <c r="O186" s="6"/>
    </row>
    <row r="187" spans="1:15" ht="15.75">
      <c r="A187" s="3"/>
      <c r="B187" s="3"/>
      <c r="C187" s="3"/>
      <c r="D187" s="6"/>
      <c r="E187" s="6"/>
      <c r="F187" s="6"/>
      <c r="G187" s="6"/>
      <c r="H187" s="6"/>
      <c r="I187" s="6"/>
      <c r="J187" s="6"/>
      <c r="K187" s="4"/>
      <c r="L187" s="6"/>
      <c r="M187" s="6"/>
      <c r="N187" s="6"/>
      <c r="O187" s="6"/>
    </row>
    <row r="188" spans="1:15" ht="15.75">
      <c r="A188" s="3"/>
      <c r="B188" s="3"/>
      <c r="C188" s="3"/>
      <c r="D188" s="6"/>
      <c r="E188" s="6"/>
      <c r="F188" s="6"/>
      <c r="G188" s="6"/>
      <c r="H188" s="6"/>
      <c r="I188" s="6"/>
      <c r="J188" s="6"/>
      <c r="K188" s="4"/>
      <c r="L188" s="6"/>
      <c r="M188" s="6"/>
      <c r="N188" s="6"/>
      <c r="O188" s="6"/>
    </row>
    <row r="189" spans="1:15" ht="15.75">
      <c r="A189" s="3"/>
      <c r="B189" s="3" t="s">
        <v>257</v>
      </c>
      <c r="D189" s="112">
        <v>71003398</v>
      </c>
      <c r="E189" s="112"/>
      <c r="F189" s="6"/>
      <c r="G189" s="6"/>
      <c r="H189" s="6"/>
      <c r="I189" s="6"/>
      <c r="J189" s="6"/>
      <c r="K189" s="4"/>
      <c r="L189" s="6"/>
      <c r="M189" s="6"/>
      <c r="N189" s="6"/>
      <c r="O189" s="6"/>
    </row>
    <row r="190" spans="1:15" ht="15.75">
      <c r="A190" s="3"/>
      <c r="B190" s="3" t="s">
        <v>258</v>
      </c>
      <c r="D190" s="112">
        <v>700</v>
      </c>
      <c r="E190" s="112"/>
      <c r="F190" s="6"/>
      <c r="G190" s="6"/>
      <c r="H190" s="6"/>
      <c r="I190" s="6"/>
      <c r="J190" s="6"/>
      <c r="K190" s="4"/>
      <c r="L190" s="6"/>
      <c r="M190" s="6"/>
      <c r="N190" s="6"/>
      <c r="O190" s="6"/>
    </row>
    <row r="191" spans="1:15" ht="15.75">
      <c r="A191" s="3"/>
      <c r="B191" s="3" t="s">
        <v>259</v>
      </c>
      <c r="C191" s="3"/>
      <c r="D191" s="112">
        <v>12102010</v>
      </c>
      <c r="E191" s="112"/>
      <c r="F191" s="6"/>
      <c r="G191" s="6"/>
      <c r="H191" s="6"/>
      <c r="I191" s="6"/>
      <c r="J191" s="6"/>
      <c r="K191" s="4"/>
      <c r="L191" s="6"/>
      <c r="M191" s="6"/>
      <c r="N191" s="6"/>
      <c r="O191" s="6"/>
    </row>
    <row r="192" spans="1:15" ht="15.75">
      <c r="A192" s="3"/>
      <c r="B192" s="3" t="s">
        <v>260</v>
      </c>
      <c r="C192" s="3"/>
      <c r="D192" s="112">
        <v>30092010</v>
      </c>
      <c r="E192" s="112"/>
      <c r="F192" s="6"/>
      <c r="G192" s="6"/>
      <c r="H192" s="6"/>
      <c r="I192" s="6"/>
      <c r="J192" s="6"/>
      <c r="K192" s="4"/>
      <c r="L192" s="6"/>
      <c r="M192" s="6"/>
      <c r="N192" s="6"/>
      <c r="O192" s="6"/>
    </row>
    <row r="193" spans="1:15" ht="15.75">
      <c r="A193" s="3"/>
      <c r="B193" s="3"/>
      <c r="C193" s="3"/>
      <c r="D193" s="6"/>
      <c r="E193" s="6"/>
      <c r="F193" s="6"/>
      <c r="G193" s="6"/>
      <c r="H193" s="6"/>
      <c r="I193" s="6"/>
      <c r="J193" s="6"/>
      <c r="K193" s="4"/>
      <c r="L193" s="6"/>
      <c r="M193" s="6"/>
      <c r="N193" s="6"/>
      <c r="O193" s="6"/>
    </row>
    <row r="194" spans="1:15" ht="15.75">
      <c r="A194" s="3"/>
      <c r="B194" s="3"/>
      <c r="C194" s="3"/>
      <c r="D194" s="6"/>
      <c r="E194" s="6"/>
      <c r="F194" s="6"/>
      <c r="G194" s="6"/>
      <c r="H194" s="6"/>
      <c r="I194" s="6"/>
      <c r="J194" s="6"/>
      <c r="K194" s="4"/>
      <c r="L194" s="6"/>
      <c r="M194" s="6"/>
      <c r="N194" s="6"/>
      <c r="O194" s="6"/>
    </row>
    <row r="195" spans="1:15" ht="15.75">
      <c r="A195" s="3"/>
      <c r="M195" s="6"/>
      <c r="N195" s="6"/>
      <c r="O195" s="6"/>
    </row>
    <row r="196" spans="1:15" ht="15.75">
      <c r="A196" s="3"/>
      <c r="M196" s="6"/>
      <c r="N196" s="6"/>
      <c r="O196" s="6"/>
    </row>
  </sheetData>
  <sheetProtection selectLockedCells="1" selectUnlockedCells="1"/>
  <mergeCells count="189">
    <mergeCell ref="D125:J125"/>
    <mergeCell ref="D123:J123"/>
    <mergeCell ref="D124:J124"/>
    <mergeCell ref="D114:J114"/>
    <mergeCell ref="D88:J88"/>
    <mergeCell ref="D89:J89"/>
    <mergeCell ref="D90:J90"/>
    <mergeCell ref="D91:J91"/>
    <mergeCell ref="D92:J92"/>
    <mergeCell ref="D96:J96"/>
    <mergeCell ref="D97:J97"/>
    <mergeCell ref="D98:J98"/>
    <mergeCell ref="D99:J99"/>
    <mergeCell ref="D100:J100"/>
    <mergeCell ref="D178:J178"/>
    <mergeCell ref="D162:J162"/>
    <mergeCell ref="D173:J173"/>
    <mergeCell ref="D174:J174"/>
    <mergeCell ref="D175:J175"/>
    <mergeCell ref="D176:J176"/>
    <mergeCell ref="D168:J168"/>
    <mergeCell ref="D169:J169"/>
    <mergeCell ref="D170:J170"/>
    <mergeCell ref="D177:J177"/>
    <mergeCell ref="D156:J156"/>
    <mergeCell ref="D157:J157"/>
    <mergeCell ref="D158:J158"/>
    <mergeCell ref="D159:J159"/>
    <mergeCell ref="D171:J171"/>
    <mergeCell ref="D172:J172"/>
    <mergeCell ref="D160:J160"/>
    <mergeCell ref="D161:J161"/>
    <mergeCell ref="A141:C141"/>
    <mergeCell ref="D141:J141"/>
    <mergeCell ref="D142:J142"/>
    <mergeCell ref="D154:J154"/>
    <mergeCell ref="D155:J155"/>
    <mergeCell ref="D146:J146"/>
    <mergeCell ref="D148:J148"/>
    <mergeCell ref="D143:J143"/>
    <mergeCell ref="D144:J144"/>
    <mergeCell ref="D147:J147"/>
    <mergeCell ref="D145:J145"/>
    <mergeCell ref="A131:C131"/>
    <mergeCell ref="D131:J131"/>
    <mergeCell ref="A132:C132"/>
    <mergeCell ref="D132:J132"/>
    <mergeCell ref="D140:J140"/>
    <mergeCell ref="D133:J133"/>
    <mergeCell ref="A126:C126"/>
    <mergeCell ref="D126:J126"/>
    <mergeCell ref="D127:J127"/>
    <mergeCell ref="D128:J128"/>
    <mergeCell ref="D136:J136"/>
    <mergeCell ref="D129:J129"/>
    <mergeCell ref="D130:J130"/>
    <mergeCell ref="A134:C134"/>
    <mergeCell ref="D134:J134"/>
    <mergeCell ref="D137:J137"/>
    <mergeCell ref="D138:J138"/>
    <mergeCell ref="D135:J135"/>
    <mergeCell ref="D139:J139"/>
    <mergeCell ref="A115:C115"/>
    <mergeCell ref="D115:J115"/>
    <mergeCell ref="D116:J116"/>
    <mergeCell ref="D117:J117"/>
    <mergeCell ref="D118:J118"/>
    <mergeCell ref="D119:J119"/>
    <mergeCell ref="D120:J120"/>
    <mergeCell ref="A122:C122"/>
    <mergeCell ref="D122:J122"/>
    <mergeCell ref="K103:K104"/>
    <mergeCell ref="D108:J108"/>
    <mergeCell ref="D110:J110"/>
    <mergeCell ref="D111:J111"/>
    <mergeCell ref="D112:J112"/>
    <mergeCell ref="D113:J113"/>
    <mergeCell ref="L103:M103"/>
    <mergeCell ref="A105:C105"/>
    <mergeCell ref="A106:C106"/>
    <mergeCell ref="D106:J106"/>
    <mergeCell ref="A107:C107"/>
    <mergeCell ref="D107:J107"/>
    <mergeCell ref="A103:C104"/>
    <mergeCell ref="D103:J104"/>
    <mergeCell ref="D77:J77"/>
    <mergeCell ref="D78:J78"/>
    <mergeCell ref="D79:J79"/>
    <mergeCell ref="D80:J80"/>
    <mergeCell ref="D81:J81"/>
    <mergeCell ref="D82:J82"/>
    <mergeCell ref="D83:J83"/>
    <mergeCell ref="D84:J84"/>
    <mergeCell ref="D85:J85"/>
    <mergeCell ref="D86:J86"/>
    <mergeCell ref="A87:C87"/>
    <mergeCell ref="D87:J87"/>
    <mergeCell ref="D76:J76"/>
    <mergeCell ref="D61:J61"/>
    <mergeCell ref="D62:J62"/>
    <mergeCell ref="D63:J63"/>
    <mergeCell ref="A54:C54"/>
    <mergeCell ref="D54:J54"/>
    <mergeCell ref="A55:C55"/>
    <mergeCell ref="D55:J55"/>
    <mergeCell ref="D56:J56"/>
    <mergeCell ref="D57:J57"/>
    <mergeCell ref="D64:J64"/>
    <mergeCell ref="D65:J65"/>
    <mergeCell ref="A66:C66"/>
    <mergeCell ref="D66:J66"/>
    <mergeCell ref="D67:J67"/>
    <mergeCell ref="D68:J68"/>
    <mergeCell ref="D69:J69"/>
    <mergeCell ref="D70:J70"/>
    <mergeCell ref="D71:J71"/>
    <mergeCell ref="D58:J58"/>
    <mergeCell ref="D59:J59"/>
    <mergeCell ref="D75:J75"/>
    <mergeCell ref="D44:J44"/>
    <mergeCell ref="D15:J15"/>
    <mergeCell ref="D20:J20"/>
    <mergeCell ref="D21:J21"/>
    <mergeCell ref="D22:J22"/>
    <mergeCell ref="A27:C27"/>
    <mergeCell ref="D27:J27"/>
    <mergeCell ref="D48:J48"/>
    <mergeCell ref="D49:J49"/>
    <mergeCell ref="D26:J26"/>
    <mergeCell ref="D38:J38"/>
    <mergeCell ref="D60:J60"/>
    <mergeCell ref="D73:J73"/>
    <mergeCell ref="D74:J74"/>
    <mergeCell ref="D50:J50"/>
    <mergeCell ref="D51:J51"/>
    <mergeCell ref="D52:J52"/>
    <mergeCell ref="D53:J53"/>
    <mergeCell ref="D43:J43"/>
    <mergeCell ref="A47:C47"/>
    <mergeCell ref="D47:J47"/>
    <mergeCell ref="D72:J72"/>
    <mergeCell ref="D181:E181"/>
    <mergeCell ref="D40:J40"/>
    <mergeCell ref="D41:J41"/>
    <mergeCell ref="A16:C16"/>
    <mergeCell ref="D16:J16"/>
    <mergeCell ref="D17:J17"/>
    <mergeCell ref="D18:J18"/>
    <mergeCell ref="D19:J19"/>
    <mergeCell ref="D165:J165"/>
    <mergeCell ref="D166:J166"/>
    <mergeCell ref="D167:J167"/>
    <mergeCell ref="D28:J28"/>
    <mergeCell ref="D29:J29"/>
    <mergeCell ref="D30:J30"/>
    <mergeCell ref="D31:J31"/>
    <mergeCell ref="D32:J32"/>
    <mergeCell ref="D33:J33"/>
    <mergeCell ref="D42:J42"/>
    <mergeCell ref="D34:J34"/>
    <mergeCell ref="D35:J35"/>
    <mergeCell ref="D36:J36"/>
    <mergeCell ref="D37:J37"/>
    <mergeCell ref="A39:C39"/>
    <mergeCell ref="D39:J39"/>
    <mergeCell ref="A1:O2"/>
    <mergeCell ref="A3:O4"/>
    <mergeCell ref="A5:O5"/>
    <mergeCell ref="A6:O6"/>
    <mergeCell ref="A7:O7"/>
    <mergeCell ref="A8:O8"/>
    <mergeCell ref="D149:J149"/>
    <mergeCell ref="D163:J163"/>
    <mergeCell ref="D164:J164"/>
    <mergeCell ref="D152:J152"/>
    <mergeCell ref="D153:J153"/>
    <mergeCell ref="D150:J150"/>
    <mergeCell ref="D151:J151"/>
    <mergeCell ref="A11:C13"/>
    <mergeCell ref="D11:J13"/>
    <mergeCell ref="K11:K13"/>
    <mergeCell ref="L11:O11"/>
    <mergeCell ref="L12:N12"/>
    <mergeCell ref="O12:O13"/>
    <mergeCell ref="D23:J23"/>
    <mergeCell ref="D24:J24"/>
    <mergeCell ref="D25:J25"/>
    <mergeCell ref="A14:C14"/>
    <mergeCell ref="A15:C15"/>
  </mergeCells>
  <printOptions horizontalCentered="1"/>
  <pageMargins left="0.39374999999999999" right="0.39374999999999999" top="0.59027777777777779" bottom="0.59027777777777779" header="0.51180555555555551" footer="0.51180555555555551"/>
  <pageSetup paperSize="9" scale="50" firstPageNumber="0" orientation="portrait" horizontalDpi="300" verticalDpi="300" r:id="rId1"/>
  <headerFooter alignWithMargins="0"/>
  <rowBreaks count="1" manualBreakCount="1">
    <brk id="10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
  <sheetViews>
    <sheetView showGridLines="0" workbookViewId="0">
      <selection activeCell="A6" sqref="A6:D6"/>
    </sheetView>
  </sheetViews>
  <sheetFormatPr defaultRowHeight="12.75"/>
  <cols>
    <col min="1" max="1" width="9.140625" style="2"/>
    <col min="2" max="2" width="88.5703125" style="2" customWidth="1"/>
    <col min="3" max="3" width="14.28515625" style="2" customWidth="1"/>
    <col min="4" max="4" width="15.5703125" style="2" customWidth="1"/>
    <col min="5" max="16384" width="9.140625" style="2"/>
  </cols>
  <sheetData>
    <row r="1" spans="1:5" ht="12.75" customHeight="1">
      <c r="A1" s="172" t="s">
        <v>406</v>
      </c>
      <c r="B1" s="172"/>
      <c r="C1" s="172"/>
      <c r="D1" s="172"/>
    </row>
    <row r="2" spans="1:5" ht="12.75" customHeight="1">
      <c r="A2" s="172"/>
      <c r="B2" s="172"/>
      <c r="C2" s="172"/>
      <c r="D2" s="172"/>
    </row>
    <row r="3" spans="1:5" ht="20.25">
      <c r="A3" s="172" t="s">
        <v>407</v>
      </c>
      <c r="B3" s="172"/>
      <c r="C3" s="172"/>
      <c r="D3" s="172"/>
    </row>
    <row r="4" spans="1:5" ht="18">
      <c r="A4" s="228" t="str">
        <f>+Rozvaha!A5</f>
        <v>Název, sídlo, právní forma a předmět činnosti účetní jednotky, IČ:</v>
      </c>
      <c r="B4" s="228"/>
      <c r="C4" s="228"/>
      <c r="D4" s="228"/>
    </row>
    <row r="5" spans="1:5" ht="33.75" customHeight="1">
      <c r="A5" s="229" t="str">
        <f>+Rozvaha!A6</f>
        <v>Základní škola a mateřská škola Hněvkovice, Hněvkovice 14, 582 94,  331-příspěvková organizace, Předškolní a školní vzdělání, družina, školní stravování, IČO 70988846</v>
      </c>
      <c r="B5" s="229"/>
      <c r="C5" s="229"/>
      <c r="D5" s="229"/>
      <c r="E5" s="40"/>
    </row>
    <row r="6" spans="1:5" ht="16.5" customHeight="1">
      <c r="A6" s="183" t="str">
        <f>+Rozvaha!A7</f>
        <v>sestavená k 31.12.2021</v>
      </c>
      <c r="B6" s="183"/>
      <c r="C6" s="183"/>
      <c r="D6" s="183"/>
    </row>
    <row r="7" spans="1:5" ht="15">
      <c r="A7" s="6"/>
      <c r="B7" s="6"/>
      <c r="C7" s="6"/>
      <c r="D7" s="6"/>
    </row>
    <row r="8" spans="1:5" ht="15">
      <c r="A8" s="6"/>
      <c r="B8" s="6"/>
      <c r="C8" s="6"/>
      <c r="D8" s="6"/>
    </row>
    <row r="9" spans="1:5" ht="15.2" customHeight="1">
      <c r="A9" s="183" t="s">
        <v>421</v>
      </c>
      <c r="B9" s="183"/>
      <c r="C9" s="180" t="s">
        <v>483</v>
      </c>
      <c r="D9" s="180" t="str">
        <f>+Rozvaha!A7</f>
        <v>sestavená k 31.12.2021</v>
      </c>
    </row>
    <row r="10" spans="1:5" ht="15.75">
      <c r="A10" s="7" t="s">
        <v>423</v>
      </c>
      <c r="B10" s="7" t="s">
        <v>424</v>
      </c>
      <c r="C10" s="180"/>
      <c r="D10" s="180"/>
    </row>
    <row r="11" spans="1:5" ht="15.75">
      <c r="A11" s="94" t="s">
        <v>484</v>
      </c>
      <c r="B11" s="62" t="s">
        <v>485</v>
      </c>
      <c r="C11" s="32"/>
      <c r="D11" s="32"/>
    </row>
    <row r="12" spans="1:5" ht="15.75">
      <c r="A12" s="48" t="s">
        <v>486</v>
      </c>
      <c r="B12" s="62" t="s">
        <v>487</v>
      </c>
      <c r="C12" s="32"/>
      <c r="D12" s="32"/>
    </row>
    <row r="13" spans="1:5" ht="15.75">
      <c r="A13" s="48" t="s">
        <v>488</v>
      </c>
      <c r="B13" s="62" t="s">
        <v>489</v>
      </c>
      <c r="C13" s="32"/>
      <c r="D13" s="32"/>
    </row>
    <row r="14" spans="1:5" ht="15.75">
      <c r="A14" s="48" t="s">
        <v>490</v>
      </c>
      <c r="B14" s="62" t="s">
        <v>491</v>
      </c>
      <c r="C14" s="32"/>
      <c r="D14" s="32"/>
    </row>
    <row r="15" spans="1:5" ht="15.75">
      <c r="A15" s="48" t="s">
        <v>492</v>
      </c>
      <c r="B15" s="62" t="s">
        <v>493</v>
      </c>
      <c r="C15" s="116"/>
      <c r="D15" s="117"/>
    </row>
    <row r="16" spans="1:5" ht="15.75">
      <c r="A16" s="95" t="s">
        <v>494</v>
      </c>
      <c r="B16" s="63" t="s">
        <v>495</v>
      </c>
      <c r="C16" s="96"/>
      <c r="D16" s="96"/>
    </row>
    <row r="17" spans="1:4" ht="15">
      <c r="A17" s="6"/>
      <c r="B17" s="6"/>
      <c r="C17" s="6"/>
      <c r="D17" s="6"/>
    </row>
  </sheetData>
  <sheetProtection selectLockedCells="1" selectUnlockedCells="1"/>
  <mergeCells count="8">
    <mergeCell ref="A9:B9"/>
    <mergeCell ref="C9:C10"/>
    <mergeCell ref="D9:D10"/>
    <mergeCell ref="A1:D2"/>
    <mergeCell ref="A3:D3"/>
    <mergeCell ref="A4:D4"/>
    <mergeCell ref="A5:D5"/>
    <mergeCell ref="A6:D6"/>
  </mergeCells>
  <printOptions horizontalCentered="1"/>
  <pageMargins left="0.39374999999999999" right="0.39374999999999999" top="0.59027777777777779" bottom="0.59027777777777779" header="0.51180555555555551" footer="0.51180555555555551"/>
  <pageSetup paperSize="9" scale="75"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4"/>
  <sheetViews>
    <sheetView showGridLines="0" workbookViewId="0">
      <selection activeCell="D12" sqref="D12"/>
    </sheetView>
  </sheetViews>
  <sheetFormatPr defaultRowHeight="12.75"/>
  <cols>
    <col min="1" max="1" width="96.7109375" style="2" customWidth="1"/>
    <col min="2" max="2" width="9.140625" style="2"/>
    <col min="3" max="3" width="11.85546875" style="2" customWidth="1"/>
    <col min="4" max="4" width="12.42578125" style="2" customWidth="1"/>
    <col min="5" max="16384" width="9.140625" style="2"/>
  </cols>
  <sheetData>
    <row r="1" spans="1:5">
      <c r="A1" s="172" t="s">
        <v>406</v>
      </c>
      <c r="B1" s="172"/>
      <c r="C1" s="172"/>
      <c r="D1" s="172"/>
    </row>
    <row r="2" spans="1:5">
      <c r="A2" s="172"/>
      <c r="B2" s="172"/>
      <c r="C2" s="172"/>
      <c r="D2" s="172"/>
    </row>
    <row r="3" spans="1:5" ht="20.25">
      <c r="A3" s="173" t="s">
        <v>407</v>
      </c>
      <c r="B3" s="173"/>
      <c r="C3" s="173"/>
      <c r="D3" s="173"/>
    </row>
    <row r="4" spans="1:5" ht="18">
      <c r="A4" s="174" t="str">
        <f>+Rozvaha!A5</f>
        <v>Název, sídlo, právní forma a předmět činnosti účetní jednotky, IČ:</v>
      </c>
      <c r="B4" s="174"/>
      <c r="C4" s="174"/>
      <c r="D4" s="174"/>
    </row>
    <row r="5" spans="1:5" ht="37.5" customHeight="1">
      <c r="A5" s="196" t="str">
        <f>+Rozvaha!A6</f>
        <v>Základní škola a mateřská škola Hněvkovice, Hněvkovice 14, 582 94,  331-příspěvková organizace, Předškolní a školní vzdělání, družina, školní stravování, IČO 70988846</v>
      </c>
      <c r="B5" s="196"/>
      <c r="C5" s="196"/>
      <c r="D5" s="196"/>
    </row>
    <row r="6" spans="1:5" ht="15.75" customHeight="1">
      <c r="A6" s="176" t="str">
        <f>+Rozvaha!A8</f>
        <v>(v Kč)</v>
      </c>
      <c r="B6" s="176"/>
      <c r="C6" s="176"/>
      <c r="D6" s="176"/>
    </row>
    <row r="7" spans="1:5" ht="15">
      <c r="A7" s="6"/>
      <c r="B7" s="6"/>
      <c r="C7" s="6"/>
      <c r="D7" s="6"/>
    </row>
    <row r="8" spans="1:5" ht="15.75">
      <c r="A8" s="6" t="s">
        <v>496</v>
      </c>
      <c r="B8" s="97"/>
      <c r="C8" s="6"/>
      <c r="D8" s="6"/>
    </row>
    <row r="9" spans="1:5" ht="15.2" customHeight="1">
      <c r="A9" s="183" t="s">
        <v>421</v>
      </c>
      <c r="B9" s="183"/>
      <c r="C9" s="230" t="s">
        <v>483</v>
      </c>
      <c r="D9" s="231" t="str">
        <f>+'C.1. až C.6.'!D9:D10</f>
        <v>sestavená k 31.12.2021</v>
      </c>
    </row>
    <row r="10" spans="1:5" ht="15.75">
      <c r="A10" s="98" t="s">
        <v>497</v>
      </c>
      <c r="B10" s="8" t="s">
        <v>423</v>
      </c>
      <c r="C10" s="230"/>
      <c r="D10" s="231"/>
    </row>
    <row r="11" spans="1:5" ht="15">
      <c r="A11" s="61" t="s">
        <v>498</v>
      </c>
      <c r="B11" s="99">
        <v>52</v>
      </c>
      <c r="C11" s="115">
        <f>+Rozvaha!M153</f>
        <v>158324</v>
      </c>
      <c r="D11" s="109">
        <f>+Rozvaha!L153</f>
        <v>142033</v>
      </c>
      <c r="E11" s="6"/>
    </row>
    <row r="12" spans="1:5" ht="15">
      <c r="A12" s="62" t="s">
        <v>499</v>
      </c>
      <c r="B12" s="32">
        <v>53</v>
      </c>
      <c r="C12" s="113">
        <f>+Rozvaha!M154</f>
        <v>0</v>
      </c>
      <c r="D12" s="110">
        <f>+Rozvaha!L154</f>
        <v>61265</v>
      </c>
      <c r="E12" s="6"/>
    </row>
    <row r="13" spans="1:5" ht="15">
      <c r="A13" s="63" t="s">
        <v>500</v>
      </c>
      <c r="B13" s="96">
        <v>54</v>
      </c>
      <c r="C13" s="118">
        <v>0</v>
      </c>
      <c r="D13" s="111">
        <v>0</v>
      </c>
      <c r="E13" s="6"/>
    </row>
    <row r="14" spans="1:5" ht="15">
      <c r="A14" s="6"/>
      <c r="B14" s="6"/>
      <c r="C14" s="6"/>
      <c r="D14" s="6"/>
    </row>
  </sheetData>
  <sheetProtection selectLockedCells="1" selectUnlockedCells="1"/>
  <mergeCells count="8">
    <mergeCell ref="A9:B9"/>
    <mergeCell ref="C9:C10"/>
    <mergeCell ref="D9:D10"/>
    <mergeCell ref="A1:D2"/>
    <mergeCell ref="A3:D3"/>
    <mergeCell ref="A4:D4"/>
    <mergeCell ref="A5:D5"/>
    <mergeCell ref="A6:D6"/>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5"/>
  <sheetViews>
    <sheetView showGridLines="0" topLeftCell="A25" zoomScale="70" zoomScaleNormal="70" workbookViewId="0">
      <selection activeCell="E29" sqref="E29"/>
    </sheetView>
  </sheetViews>
  <sheetFormatPr defaultRowHeight="12.75"/>
  <cols>
    <col min="1" max="1" width="81.140625" style="2" customWidth="1"/>
    <col min="2" max="2" width="28.28515625" style="2" customWidth="1"/>
    <col min="3" max="3" width="6.85546875" style="2" customWidth="1"/>
    <col min="4" max="4" width="11.42578125" style="2" customWidth="1"/>
    <col min="5" max="5" width="15" style="2" customWidth="1"/>
    <col min="6" max="16384" width="9.140625" style="2"/>
  </cols>
  <sheetData>
    <row r="1" spans="1:5">
      <c r="A1" s="172" t="s">
        <v>406</v>
      </c>
      <c r="B1" s="172"/>
      <c r="C1" s="172"/>
      <c r="D1" s="172"/>
      <c r="E1" s="172"/>
    </row>
    <row r="2" spans="1:5" ht="9" customHeight="1">
      <c r="A2" s="172"/>
      <c r="B2" s="172"/>
      <c r="C2" s="172"/>
      <c r="D2" s="172"/>
      <c r="E2" s="172"/>
    </row>
    <row r="3" spans="1:5" ht="18.75" customHeight="1">
      <c r="A3" s="173" t="s">
        <v>407</v>
      </c>
      <c r="B3" s="173"/>
      <c r="C3" s="173"/>
      <c r="D3" s="173"/>
      <c r="E3" s="173"/>
    </row>
    <row r="4" spans="1:5" ht="20.25" customHeight="1">
      <c r="A4" s="174" t="str">
        <f>+Rozvaha!A5</f>
        <v>Název, sídlo, právní forma a předmět činnosti účetní jednotky, IČ:</v>
      </c>
      <c r="B4" s="174"/>
      <c r="C4" s="174"/>
      <c r="D4" s="174"/>
      <c r="E4" s="174"/>
    </row>
    <row r="5" spans="1:5" ht="36.75" customHeight="1">
      <c r="A5" s="196" t="str">
        <f>+Rozvaha!A6</f>
        <v>Základní škola a mateřská škola Hněvkovice, Hněvkovice 14, 582 94,  331-příspěvková organizace, Předškolní a školní vzdělání, družina, školní stravování, IČO 70988846</v>
      </c>
      <c r="B5" s="196"/>
      <c r="C5" s="196"/>
      <c r="D5" s="196"/>
      <c r="E5" s="196"/>
    </row>
    <row r="6" spans="1:5" ht="15" customHeight="1">
      <c r="A6" s="176" t="str">
        <f>+Rozvaha!A7</f>
        <v>sestavená k 31.12.2021</v>
      </c>
      <c r="B6" s="176"/>
      <c r="C6" s="176"/>
      <c r="D6" s="176"/>
      <c r="E6" s="176"/>
    </row>
    <row r="7" spans="1:5" ht="15">
      <c r="A7" s="6"/>
      <c r="B7" s="6"/>
      <c r="C7" s="6"/>
      <c r="D7" s="6"/>
      <c r="E7" s="6"/>
    </row>
    <row r="8" spans="1:5" ht="15">
      <c r="A8" s="6" t="s">
        <v>501</v>
      </c>
      <c r="B8" s="6"/>
      <c r="C8" s="6"/>
      <c r="D8" s="6"/>
      <c r="E8" s="6"/>
    </row>
    <row r="9" spans="1:5" ht="15.75" customHeight="1">
      <c r="A9" s="183" t="s">
        <v>421</v>
      </c>
      <c r="B9" s="183"/>
      <c r="C9" s="183"/>
      <c r="D9" s="230" t="s">
        <v>483</v>
      </c>
      <c r="E9" s="180" t="str">
        <f>+'A.5.'!D9</f>
        <v>sestavená k 31.12.2021</v>
      </c>
    </row>
    <row r="10" spans="1:5" ht="15.75">
      <c r="A10" s="98" t="s">
        <v>497</v>
      </c>
      <c r="B10" s="8" t="s">
        <v>502</v>
      </c>
      <c r="C10" s="100" t="s">
        <v>423</v>
      </c>
      <c r="D10" s="230"/>
      <c r="E10" s="180"/>
    </row>
    <row r="11" spans="1:5" ht="15">
      <c r="A11" s="62" t="s">
        <v>503</v>
      </c>
      <c r="B11" s="62" t="s">
        <v>504</v>
      </c>
      <c r="C11" s="32">
        <v>1</v>
      </c>
      <c r="D11" s="32" t="s">
        <v>505</v>
      </c>
      <c r="E11" s="62"/>
    </row>
    <row r="12" spans="1:5" ht="15">
      <c r="A12" s="62" t="s">
        <v>506</v>
      </c>
      <c r="B12" s="62"/>
      <c r="C12" s="32">
        <v>2</v>
      </c>
      <c r="D12" s="32" t="s">
        <v>505</v>
      </c>
      <c r="E12" s="62"/>
    </row>
    <row r="13" spans="1:5" ht="15">
      <c r="A13" s="62" t="s">
        <v>507</v>
      </c>
      <c r="B13" s="62"/>
      <c r="C13" s="32">
        <v>3</v>
      </c>
      <c r="D13" s="32" t="s">
        <v>505</v>
      </c>
      <c r="E13" s="62"/>
    </row>
    <row r="14" spans="1:5" ht="15">
      <c r="A14" s="62" t="s">
        <v>508</v>
      </c>
      <c r="B14" s="62"/>
      <c r="C14" s="32">
        <v>4</v>
      </c>
      <c r="D14" s="32" t="s">
        <v>505</v>
      </c>
      <c r="E14" s="62"/>
    </row>
    <row r="15" spans="1:5" ht="15">
      <c r="A15" s="62" t="s">
        <v>509</v>
      </c>
      <c r="B15" s="62"/>
      <c r="C15" s="32">
        <v>5</v>
      </c>
      <c r="D15" s="32" t="s">
        <v>505</v>
      </c>
      <c r="E15" s="62"/>
    </row>
    <row r="16" spans="1:5" ht="15">
      <c r="A16" s="62" t="s">
        <v>510</v>
      </c>
      <c r="B16" s="62"/>
      <c r="C16" s="32">
        <v>6</v>
      </c>
      <c r="D16" s="32" t="s">
        <v>505</v>
      </c>
      <c r="E16" s="62"/>
    </row>
    <row r="17" spans="1:5" ht="15">
      <c r="A17" s="62" t="s">
        <v>511</v>
      </c>
      <c r="B17" s="62" t="s">
        <v>504</v>
      </c>
      <c r="C17" s="32">
        <v>7</v>
      </c>
      <c r="D17" s="32" t="s">
        <v>505</v>
      </c>
      <c r="E17" s="62"/>
    </row>
    <row r="18" spans="1:5" ht="26.25" customHeight="1">
      <c r="A18" s="101" t="s">
        <v>512</v>
      </c>
      <c r="B18" s="62" t="s">
        <v>504</v>
      </c>
      <c r="C18" s="32">
        <v>8</v>
      </c>
      <c r="D18" s="32" t="s">
        <v>505</v>
      </c>
      <c r="E18" s="62"/>
    </row>
    <row r="19" spans="1:5" ht="15">
      <c r="A19" s="62" t="s">
        <v>513</v>
      </c>
      <c r="B19" s="62" t="s">
        <v>514</v>
      </c>
      <c r="C19" s="32">
        <v>9</v>
      </c>
      <c r="D19" s="32" t="s">
        <v>505</v>
      </c>
      <c r="E19" s="62"/>
    </row>
    <row r="20" spans="1:5" ht="15">
      <c r="A20" s="62" t="s">
        <v>515</v>
      </c>
      <c r="B20" s="62" t="s">
        <v>514</v>
      </c>
      <c r="C20" s="32">
        <v>10</v>
      </c>
      <c r="D20" s="32" t="s">
        <v>505</v>
      </c>
      <c r="E20" s="62"/>
    </row>
    <row r="21" spans="1:5" ht="15">
      <c r="A21" s="62" t="s">
        <v>516</v>
      </c>
      <c r="B21" s="62"/>
      <c r="C21" s="32">
        <v>11</v>
      </c>
      <c r="D21" s="32" t="s">
        <v>505</v>
      </c>
      <c r="E21" s="62"/>
    </row>
    <row r="22" spans="1:5" ht="15">
      <c r="A22" s="62" t="s">
        <v>517</v>
      </c>
      <c r="B22" s="62"/>
      <c r="C22" s="32">
        <v>12</v>
      </c>
      <c r="D22" s="32" t="s">
        <v>505</v>
      </c>
      <c r="E22" s="62"/>
    </row>
    <row r="23" spans="1:5" ht="15">
      <c r="A23" s="62" t="s">
        <v>518</v>
      </c>
      <c r="B23" s="62"/>
      <c r="C23" s="32">
        <v>13</v>
      </c>
      <c r="D23" s="32" t="s">
        <v>505</v>
      </c>
      <c r="E23" s="62"/>
    </row>
    <row r="24" spans="1:5" ht="30">
      <c r="A24" s="101" t="s">
        <v>519</v>
      </c>
      <c r="B24" s="62" t="s">
        <v>514</v>
      </c>
      <c r="C24" s="32">
        <v>14</v>
      </c>
      <c r="D24" s="32" t="s">
        <v>505</v>
      </c>
      <c r="E24" s="62"/>
    </row>
    <row r="25" spans="1:5" ht="30">
      <c r="A25" s="101" t="s">
        <v>520</v>
      </c>
      <c r="B25" s="62" t="s">
        <v>514</v>
      </c>
      <c r="C25" s="32">
        <v>15</v>
      </c>
      <c r="D25" s="32" t="s">
        <v>505</v>
      </c>
      <c r="E25" s="62"/>
    </row>
    <row r="26" spans="1:5" ht="15">
      <c r="A26" s="62" t="s">
        <v>521</v>
      </c>
      <c r="B26" s="62" t="s">
        <v>522</v>
      </c>
      <c r="C26" s="32">
        <v>16</v>
      </c>
      <c r="D26" s="32" t="s">
        <v>505</v>
      </c>
      <c r="E26" s="62"/>
    </row>
    <row r="27" spans="1:5" ht="15">
      <c r="A27" s="62" t="s">
        <v>523</v>
      </c>
      <c r="B27" s="62" t="s">
        <v>524</v>
      </c>
      <c r="C27" s="32">
        <v>17</v>
      </c>
      <c r="D27" s="32" t="s">
        <v>505</v>
      </c>
      <c r="E27" s="62"/>
    </row>
    <row r="28" spans="1:5" ht="15">
      <c r="A28" s="62" t="s">
        <v>525</v>
      </c>
      <c r="B28" s="62" t="s">
        <v>526</v>
      </c>
      <c r="C28" s="32">
        <v>18</v>
      </c>
      <c r="D28" s="32" t="s">
        <v>505</v>
      </c>
      <c r="E28" s="62"/>
    </row>
    <row r="29" spans="1:5" ht="30">
      <c r="A29" s="101" t="s">
        <v>527</v>
      </c>
      <c r="B29" s="62" t="s">
        <v>522</v>
      </c>
      <c r="C29" s="32">
        <v>19</v>
      </c>
      <c r="D29" s="32" t="s">
        <v>505</v>
      </c>
      <c r="E29" s="21">
        <f>+'Výkaz zisku a ztrát'!L109</f>
        <v>6693868.3600000003</v>
      </c>
    </row>
    <row r="30" spans="1:5" ht="15">
      <c r="A30" s="62" t="s">
        <v>528</v>
      </c>
      <c r="B30" s="62" t="s">
        <v>529</v>
      </c>
      <c r="C30" s="32">
        <v>20</v>
      </c>
      <c r="D30" s="32" t="s">
        <v>505</v>
      </c>
      <c r="E30" s="62"/>
    </row>
    <row r="31" spans="1:5" ht="15">
      <c r="A31" s="62" t="s">
        <v>530</v>
      </c>
      <c r="B31" s="62"/>
      <c r="C31" s="32">
        <v>21</v>
      </c>
      <c r="D31" s="32" t="s">
        <v>505</v>
      </c>
      <c r="E31" s="62"/>
    </row>
    <row r="32" spans="1:5" ht="15">
      <c r="A32" s="62" t="s">
        <v>531</v>
      </c>
      <c r="B32" s="62" t="s">
        <v>532</v>
      </c>
      <c r="C32" s="32">
        <v>22</v>
      </c>
      <c r="D32" s="62"/>
      <c r="E32" s="62"/>
    </row>
    <row r="33" spans="1:5" ht="15">
      <c r="A33" s="62" t="s">
        <v>533</v>
      </c>
      <c r="B33" s="62" t="s">
        <v>532</v>
      </c>
      <c r="C33" s="32">
        <v>23</v>
      </c>
      <c r="D33" s="62"/>
      <c r="E33" s="62"/>
    </row>
    <row r="34" spans="1:5" ht="15">
      <c r="A34" s="62" t="s">
        <v>534</v>
      </c>
      <c r="B34" s="62" t="s">
        <v>535</v>
      </c>
      <c r="C34" s="32">
        <v>24</v>
      </c>
      <c r="D34" s="62"/>
      <c r="E34" s="62"/>
    </row>
    <row r="35" spans="1:5" ht="15">
      <c r="A35" s="62" t="s">
        <v>536</v>
      </c>
      <c r="B35" s="62" t="s">
        <v>535</v>
      </c>
      <c r="C35" s="32">
        <v>25</v>
      </c>
      <c r="D35" s="62"/>
      <c r="E35" s="62"/>
    </row>
    <row r="36" spans="1:5" ht="15">
      <c r="A36" s="62" t="s">
        <v>537</v>
      </c>
      <c r="B36" s="62" t="s">
        <v>535</v>
      </c>
      <c r="C36" s="32">
        <v>26</v>
      </c>
      <c r="D36" s="62"/>
      <c r="E36" s="62"/>
    </row>
    <row r="37" spans="1:5" ht="15">
      <c r="A37" s="62" t="s">
        <v>538</v>
      </c>
      <c r="B37" s="62" t="s">
        <v>535</v>
      </c>
      <c r="C37" s="32">
        <v>27</v>
      </c>
      <c r="D37" s="62"/>
      <c r="E37" s="62"/>
    </row>
    <row r="38" spans="1:5" ht="30">
      <c r="A38" s="101" t="s">
        <v>539</v>
      </c>
      <c r="B38" s="62" t="s">
        <v>535</v>
      </c>
      <c r="C38" s="32">
        <v>28</v>
      </c>
      <c r="D38" s="62"/>
      <c r="E38" s="62"/>
    </row>
    <row r="39" spans="1:5" ht="30">
      <c r="A39" s="101" t="s">
        <v>540</v>
      </c>
      <c r="B39" s="62" t="s">
        <v>541</v>
      </c>
      <c r="C39" s="32">
        <v>29</v>
      </c>
      <c r="D39" s="62"/>
      <c r="E39" s="62"/>
    </row>
    <row r="40" spans="1:5" ht="15">
      <c r="A40" s="62" t="s">
        <v>542</v>
      </c>
      <c r="B40" s="62" t="s">
        <v>541</v>
      </c>
      <c r="C40" s="32">
        <v>30</v>
      </c>
      <c r="D40" s="62"/>
      <c r="E40" s="62"/>
    </row>
    <row r="41" spans="1:5" ht="15">
      <c r="A41" s="62" t="s">
        <v>543</v>
      </c>
      <c r="B41" s="62" t="s">
        <v>541</v>
      </c>
      <c r="C41" s="32">
        <v>31</v>
      </c>
      <c r="D41" s="62"/>
      <c r="E41" s="62"/>
    </row>
    <row r="42" spans="1:5" ht="15">
      <c r="A42" s="62" t="s">
        <v>544</v>
      </c>
      <c r="B42" s="62" t="s">
        <v>545</v>
      </c>
      <c r="C42" s="32">
        <v>32</v>
      </c>
      <c r="D42" s="62"/>
      <c r="E42" s="62"/>
    </row>
    <row r="43" spans="1:5" ht="15">
      <c r="A43" s="62" t="s">
        <v>546</v>
      </c>
      <c r="B43" s="62" t="s">
        <v>545</v>
      </c>
      <c r="C43" s="32">
        <v>33</v>
      </c>
      <c r="D43" s="62"/>
      <c r="E43" s="62"/>
    </row>
    <row r="44" spans="1:5" ht="15">
      <c r="A44" s="62" t="s">
        <v>547</v>
      </c>
      <c r="B44" s="62" t="s">
        <v>548</v>
      </c>
      <c r="C44" s="32">
        <v>34</v>
      </c>
      <c r="D44" s="62"/>
      <c r="E44" s="62"/>
    </row>
    <row r="45" spans="1:5" ht="15">
      <c r="A45" s="62" t="s">
        <v>549</v>
      </c>
      <c r="B45" s="62" t="s">
        <v>548</v>
      </c>
      <c r="C45" s="32">
        <v>35</v>
      </c>
      <c r="D45" s="62"/>
      <c r="E45" s="62"/>
    </row>
    <row r="46" spans="1:5" ht="15">
      <c r="A46" s="62" t="s">
        <v>550</v>
      </c>
      <c r="B46" s="62" t="s">
        <v>551</v>
      </c>
      <c r="C46" s="32">
        <v>36</v>
      </c>
      <c r="D46" s="62"/>
      <c r="E46" s="62"/>
    </row>
    <row r="47" spans="1:5" ht="15">
      <c r="A47" s="62" t="s">
        <v>552</v>
      </c>
      <c r="B47" s="62" t="s">
        <v>551</v>
      </c>
      <c r="C47" s="32">
        <v>37</v>
      </c>
      <c r="D47" s="62"/>
      <c r="E47" s="62"/>
    </row>
    <row r="48" spans="1:5" ht="15">
      <c r="A48" s="62" t="s">
        <v>553</v>
      </c>
      <c r="B48" s="62" t="s">
        <v>554</v>
      </c>
      <c r="C48" s="32">
        <v>38</v>
      </c>
      <c r="D48" s="62"/>
      <c r="E48" s="62"/>
    </row>
    <row r="49" spans="1:5" ht="15">
      <c r="A49" s="62" t="s">
        <v>555</v>
      </c>
      <c r="B49" s="62" t="s">
        <v>554</v>
      </c>
      <c r="C49" s="32">
        <v>39</v>
      </c>
      <c r="D49" s="62"/>
      <c r="E49" s="62"/>
    </row>
    <row r="50" spans="1:5" ht="15">
      <c r="A50" s="62" t="s">
        <v>556</v>
      </c>
      <c r="B50" s="62" t="s">
        <v>557</v>
      </c>
      <c r="C50" s="32">
        <v>40</v>
      </c>
      <c r="D50" s="62"/>
      <c r="E50" s="62"/>
    </row>
    <row r="51" spans="1:5" ht="15">
      <c r="A51" s="62" t="s">
        <v>558</v>
      </c>
      <c r="B51" s="62" t="s">
        <v>557</v>
      </c>
      <c r="C51" s="32">
        <v>41</v>
      </c>
      <c r="D51" s="62"/>
      <c r="E51" s="62"/>
    </row>
    <row r="52" spans="1:5" ht="15">
      <c r="A52" s="62" t="s">
        <v>559</v>
      </c>
      <c r="B52" s="62" t="s">
        <v>560</v>
      </c>
      <c r="C52" s="32">
        <v>42</v>
      </c>
      <c r="D52" s="62"/>
      <c r="E52" s="62"/>
    </row>
    <row r="53" spans="1:5" ht="15">
      <c r="A53" s="62" t="s">
        <v>561</v>
      </c>
      <c r="B53" s="62" t="s">
        <v>560</v>
      </c>
      <c r="C53" s="32">
        <v>43</v>
      </c>
      <c r="D53" s="62"/>
      <c r="E53" s="62"/>
    </row>
    <row r="54" spans="1:5" ht="15">
      <c r="A54" s="62" t="s">
        <v>562</v>
      </c>
      <c r="B54" s="62" t="s">
        <v>563</v>
      </c>
      <c r="C54" s="32">
        <v>44</v>
      </c>
      <c r="D54" s="62"/>
      <c r="E54" s="62"/>
    </row>
    <row r="55" spans="1:5" ht="15">
      <c r="A55" s="62" t="s">
        <v>564</v>
      </c>
      <c r="B55" s="62" t="s">
        <v>563</v>
      </c>
      <c r="C55" s="32">
        <v>45</v>
      </c>
      <c r="D55" s="62"/>
      <c r="E55" s="62"/>
    </row>
    <row r="56" spans="1:5" ht="15">
      <c r="A56" s="62" t="s">
        <v>565</v>
      </c>
      <c r="B56" s="62" t="s">
        <v>566</v>
      </c>
      <c r="C56" s="32">
        <v>46</v>
      </c>
      <c r="D56" s="62"/>
      <c r="E56" s="62"/>
    </row>
    <row r="57" spans="1:5" ht="15">
      <c r="A57" s="62" t="s">
        <v>567</v>
      </c>
      <c r="B57" s="62" t="s">
        <v>566</v>
      </c>
      <c r="C57" s="32">
        <v>47</v>
      </c>
      <c r="D57" s="62"/>
      <c r="E57" s="62"/>
    </row>
    <row r="58" spans="1:5" ht="15">
      <c r="A58" s="62" t="s">
        <v>568</v>
      </c>
      <c r="B58" s="62" t="s">
        <v>569</v>
      </c>
      <c r="C58" s="32">
        <v>48</v>
      </c>
      <c r="D58" s="62"/>
      <c r="E58" s="62"/>
    </row>
    <row r="59" spans="1:5" ht="15">
      <c r="A59" s="62" t="s">
        <v>570</v>
      </c>
      <c r="B59" s="62" t="s">
        <v>571</v>
      </c>
      <c r="C59" s="32">
        <v>49</v>
      </c>
      <c r="D59" s="62"/>
      <c r="E59" s="62"/>
    </row>
    <row r="60" spans="1:5" ht="15">
      <c r="A60" s="62" t="s">
        <v>572</v>
      </c>
      <c r="B60" s="62" t="s">
        <v>573</v>
      </c>
      <c r="C60" s="32">
        <v>50</v>
      </c>
      <c r="D60" s="62"/>
      <c r="E60" s="62"/>
    </row>
    <row r="61" spans="1:5" ht="15">
      <c r="A61" s="63" t="s">
        <v>574</v>
      </c>
      <c r="B61" s="63" t="s">
        <v>575</v>
      </c>
      <c r="C61" s="96">
        <v>51</v>
      </c>
      <c r="D61" s="63"/>
      <c r="E61" s="63"/>
    </row>
    <row r="62" spans="1:5" ht="15">
      <c r="A62" s="6"/>
      <c r="B62" s="6"/>
      <c r="C62" s="6"/>
      <c r="D62" s="6"/>
      <c r="E62" s="6"/>
    </row>
    <row r="63" spans="1:5" ht="15">
      <c r="A63" s="6" t="s">
        <v>576</v>
      </c>
      <c r="B63" s="6" t="s">
        <v>577</v>
      </c>
      <c r="C63" s="6"/>
      <c r="D63" s="6"/>
      <c r="E63" s="6"/>
    </row>
    <row r="64" spans="1:5" ht="15">
      <c r="A64" s="103"/>
      <c r="B64" s="6"/>
      <c r="C64" s="6"/>
      <c r="D64" s="6" t="s">
        <v>580</v>
      </c>
      <c r="E64" s="6"/>
    </row>
    <row r="65" spans="1:5" ht="15.75" customHeight="1">
      <c r="A65" s="232" t="s">
        <v>578</v>
      </c>
      <c r="B65" s="232"/>
      <c r="C65" s="232"/>
      <c r="D65" s="232"/>
      <c r="E65" s="232"/>
    </row>
    <row r="66" spans="1:5">
      <c r="A66" s="232"/>
      <c r="B66" s="232"/>
      <c r="C66" s="232"/>
      <c r="D66" s="232"/>
      <c r="E66" s="232"/>
    </row>
    <row r="67" spans="1:5">
      <c r="A67" s="232"/>
      <c r="B67" s="232"/>
      <c r="C67" s="232"/>
      <c r="D67" s="232"/>
      <c r="E67" s="232"/>
    </row>
    <row r="68" spans="1:5">
      <c r="A68" s="232"/>
      <c r="B68" s="232"/>
      <c r="C68" s="232"/>
      <c r="D68" s="232"/>
      <c r="E68" s="232"/>
    </row>
    <row r="69" spans="1:5">
      <c r="A69" s="232"/>
      <c r="B69" s="232"/>
      <c r="C69" s="232"/>
      <c r="D69" s="232"/>
      <c r="E69" s="232"/>
    </row>
    <row r="70" spans="1:5">
      <c r="A70" s="232"/>
      <c r="B70" s="232"/>
      <c r="C70" s="232"/>
      <c r="D70" s="232"/>
      <c r="E70" s="232"/>
    </row>
    <row r="71" spans="1:5" ht="15">
      <c r="A71" s="6"/>
      <c r="B71" s="6"/>
      <c r="C71" s="6"/>
      <c r="D71" s="6"/>
      <c r="E71" s="6"/>
    </row>
    <row r="72" spans="1:5" ht="15.75" customHeight="1">
      <c r="A72" s="232" t="s">
        <v>579</v>
      </c>
      <c r="B72" s="232"/>
      <c r="C72" s="232"/>
      <c r="D72" s="232"/>
      <c r="E72" s="232"/>
    </row>
    <row r="73" spans="1:5">
      <c r="A73" s="232"/>
      <c r="B73" s="232"/>
      <c r="C73" s="232"/>
      <c r="D73" s="232"/>
      <c r="E73" s="232"/>
    </row>
    <row r="74" spans="1:5" ht="15">
      <c r="A74" s="6"/>
      <c r="B74" s="6"/>
      <c r="C74" s="6"/>
      <c r="D74" s="6"/>
      <c r="E74" s="6"/>
    </row>
    <row r="75" spans="1:5" ht="15">
      <c r="A75" s="6"/>
      <c r="B75" s="6"/>
      <c r="C75" s="6"/>
      <c r="D75" s="6"/>
      <c r="E75" s="6"/>
    </row>
  </sheetData>
  <sheetProtection selectLockedCells="1" selectUnlockedCells="1"/>
  <mergeCells count="10">
    <mergeCell ref="A65:E70"/>
    <mergeCell ref="A72:E73"/>
    <mergeCell ref="A1:E2"/>
    <mergeCell ref="A3:E3"/>
    <mergeCell ref="A4:E4"/>
    <mergeCell ref="A5:E5"/>
    <mergeCell ref="A6:E6"/>
    <mergeCell ref="A9:C9"/>
    <mergeCell ref="D9:D10"/>
    <mergeCell ref="E9:E10"/>
  </mergeCells>
  <printOptions horizontalCentered="1"/>
  <pageMargins left="0.19652777777777777" right="0.19652777777777777" top="0.39374999999999999" bottom="0.39374999999999999" header="0.51180555555555551" footer="0.51180555555555551"/>
  <pageSetup paperSize="9" scale="60"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4"/>
  <sheetViews>
    <sheetView topLeftCell="A10" workbookViewId="0">
      <selection activeCell="A30" sqref="A30:G30"/>
    </sheetView>
  </sheetViews>
  <sheetFormatPr defaultRowHeight="12.75"/>
  <cols>
    <col min="1" max="1" width="7.28515625" style="2" customWidth="1"/>
    <col min="2" max="2" width="32.42578125" style="2" customWidth="1"/>
    <col min="3" max="3" width="17.42578125" style="2" customWidth="1"/>
    <col min="4" max="4" width="12.42578125" style="2" customWidth="1"/>
    <col min="5" max="5" width="9.140625" style="2"/>
    <col min="6" max="6" width="10" style="2" customWidth="1"/>
    <col min="7" max="16384" width="9.140625" style="2"/>
  </cols>
  <sheetData>
    <row r="1" spans="1:7" ht="12.75" customHeight="1">
      <c r="A1" s="234" t="s">
        <v>406</v>
      </c>
      <c r="B1" s="235"/>
      <c r="C1" s="235"/>
      <c r="D1" s="235"/>
      <c r="E1" s="235"/>
      <c r="F1" s="235"/>
      <c r="G1" s="235"/>
    </row>
    <row r="2" spans="1:7" ht="12.75" customHeight="1">
      <c r="A2" s="234"/>
      <c r="B2" s="235"/>
      <c r="C2" s="235"/>
      <c r="D2" s="235"/>
      <c r="E2" s="235"/>
      <c r="F2" s="235"/>
      <c r="G2" s="235"/>
    </row>
    <row r="3" spans="1:7" ht="20.25">
      <c r="A3" s="234" t="s">
        <v>407</v>
      </c>
      <c r="B3" s="235"/>
      <c r="C3" s="235"/>
      <c r="D3" s="235"/>
      <c r="E3" s="235"/>
      <c r="F3" s="235"/>
      <c r="G3" s="235"/>
    </row>
    <row r="4" spans="1:7" ht="18">
      <c r="A4" s="236" t="str">
        <f>+[1]Rozvaha!A5</f>
        <v>Název, sídlo, právní forma a předmět činnosti účetní jednotky, IČ:</v>
      </c>
      <c r="B4" s="237"/>
      <c r="C4" s="237"/>
      <c r="D4" s="237"/>
      <c r="E4" s="237"/>
      <c r="F4" s="237"/>
      <c r="G4" s="237"/>
    </row>
    <row r="5" spans="1:7" ht="37.5" customHeight="1">
      <c r="A5" s="240" t="str">
        <f>+Rozvaha!A6</f>
        <v>Základní škola a mateřská škola Hněvkovice, Hněvkovice 14, 582 94,  331-příspěvková organizace, Předškolní a školní vzdělání, družina, školní stravování, IČO 70988846</v>
      </c>
      <c r="B5" s="239"/>
      <c r="C5" s="239"/>
      <c r="D5" s="239"/>
      <c r="E5" s="239"/>
      <c r="F5" s="239"/>
      <c r="G5" s="239"/>
    </row>
    <row r="6" spans="1:7" ht="15.75" customHeight="1">
      <c r="A6" s="176" t="str">
        <f>+Rozvaha!A8</f>
        <v>(v Kč)</v>
      </c>
      <c r="B6" s="176"/>
      <c r="C6" s="176"/>
      <c r="D6" s="176"/>
      <c r="E6" s="176"/>
      <c r="F6" s="176"/>
      <c r="G6" s="176"/>
    </row>
    <row r="7" spans="1:7" ht="15">
      <c r="A7" s="6" t="s">
        <v>597</v>
      </c>
      <c r="B7" s="6"/>
      <c r="C7" s="6"/>
      <c r="D7" s="6"/>
    </row>
    <row r="9" spans="1:7" ht="24.75" customHeight="1">
      <c r="A9" s="141" t="s">
        <v>5</v>
      </c>
      <c r="B9" s="142" t="s">
        <v>598</v>
      </c>
      <c r="C9" s="190" t="s">
        <v>8</v>
      </c>
      <c r="D9" s="183"/>
      <c r="E9" s="183"/>
      <c r="F9" s="183"/>
    </row>
    <row r="10" spans="1:7" ht="15.75">
      <c r="A10" s="143"/>
      <c r="B10" s="143"/>
      <c r="C10" s="190" t="s">
        <v>9</v>
      </c>
      <c r="D10" s="183"/>
      <c r="E10" s="183"/>
      <c r="F10" s="180" t="s">
        <v>10</v>
      </c>
    </row>
    <row r="11" spans="1:7" ht="15">
      <c r="A11" s="143"/>
      <c r="B11" s="143"/>
      <c r="C11" s="144" t="s">
        <v>11</v>
      </c>
      <c r="D11" s="99" t="s">
        <v>12</v>
      </c>
      <c r="E11" s="99" t="s">
        <v>13</v>
      </c>
      <c r="F11" s="233"/>
    </row>
    <row r="12" spans="1:7" ht="22.5">
      <c r="A12" s="145"/>
      <c r="B12" s="145"/>
      <c r="C12" s="146" t="s">
        <v>599</v>
      </c>
      <c r="D12" s="146" t="s">
        <v>599</v>
      </c>
      <c r="E12" s="146" t="s">
        <v>599</v>
      </c>
      <c r="F12" s="147" t="s">
        <v>599</v>
      </c>
    </row>
    <row r="13" spans="1:7" ht="15.75">
      <c r="A13" s="148" t="s">
        <v>600</v>
      </c>
      <c r="B13" s="149"/>
      <c r="C13" s="150"/>
      <c r="D13" s="151"/>
      <c r="E13" s="151"/>
      <c r="F13" s="152"/>
    </row>
    <row r="14" spans="1:7">
      <c r="A14" s="153" t="s">
        <v>601</v>
      </c>
      <c r="B14" s="154"/>
      <c r="C14" s="153"/>
      <c r="F14" s="154"/>
    </row>
    <row r="15" spans="1:7">
      <c r="A15" s="153" t="s">
        <v>602</v>
      </c>
      <c r="B15" s="154"/>
      <c r="C15" s="153"/>
      <c r="F15" s="154"/>
    </row>
    <row r="16" spans="1:7">
      <c r="A16" s="153" t="s">
        <v>603</v>
      </c>
      <c r="B16" s="154"/>
      <c r="C16" s="153"/>
      <c r="F16" s="154"/>
    </row>
    <row r="17" spans="1:7">
      <c r="A17" s="153" t="s">
        <v>604</v>
      </c>
      <c r="B17" s="154"/>
      <c r="C17" s="153"/>
      <c r="F17" s="154"/>
    </row>
    <row r="18" spans="1:7">
      <c r="A18" s="153" t="s">
        <v>605</v>
      </c>
      <c r="B18" s="154"/>
      <c r="C18" s="153"/>
      <c r="F18" s="154"/>
    </row>
    <row r="19" spans="1:7">
      <c r="A19" s="155" t="s">
        <v>606</v>
      </c>
      <c r="B19" s="156"/>
      <c r="C19" s="155"/>
      <c r="D19" s="157"/>
      <c r="E19" s="157"/>
      <c r="F19" s="156"/>
    </row>
    <row r="26" spans="1:7" ht="12.75" customHeight="1">
      <c r="A26" s="234" t="s">
        <v>406</v>
      </c>
      <c r="B26" s="235"/>
      <c r="C26" s="235"/>
      <c r="D26" s="235"/>
      <c r="E26" s="235"/>
      <c r="F26" s="235"/>
      <c r="G26" s="235"/>
    </row>
    <row r="27" spans="1:7" ht="12.75" customHeight="1">
      <c r="A27" s="234"/>
      <c r="B27" s="235"/>
      <c r="C27" s="235"/>
      <c r="D27" s="235"/>
      <c r="E27" s="235"/>
      <c r="F27" s="235"/>
      <c r="G27" s="235"/>
    </row>
    <row r="28" spans="1:7" ht="20.25">
      <c r="A28" s="234" t="s">
        <v>407</v>
      </c>
      <c r="B28" s="235"/>
      <c r="C28" s="235"/>
      <c r="D28" s="235"/>
      <c r="E28" s="235"/>
      <c r="F28" s="235"/>
      <c r="G28" s="235"/>
    </row>
    <row r="29" spans="1:7" ht="18">
      <c r="A29" s="236" t="str">
        <f>+A4</f>
        <v>Název, sídlo, právní forma a předmět činnosti účetní jednotky, IČ:</v>
      </c>
      <c r="B29" s="237"/>
      <c r="C29" s="237"/>
      <c r="D29" s="237"/>
      <c r="E29" s="237"/>
      <c r="F29" s="237"/>
      <c r="G29" s="237"/>
    </row>
    <row r="30" spans="1:7" ht="37.5" customHeight="1">
      <c r="A30" s="238" t="str">
        <f>+A5</f>
        <v>Základní škola a mateřská škola Hněvkovice, Hněvkovice 14, 582 94,  331-příspěvková organizace, Předškolní a školní vzdělání, družina, školní stravování, IČO 70988846</v>
      </c>
      <c r="B30" s="239"/>
      <c r="C30" s="239"/>
      <c r="D30" s="239"/>
      <c r="E30" s="239"/>
      <c r="F30" s="239"/>
      <c r="G30" s="239"/>
    </row>
    <row r="31" spans="1:7" ht="15.75" customHeight="1">
      <c r="A31" s="176" t="str">
        <f>+A6</f>
        <v>(v Kč)</v>
      </c>
      <c r="B31" s="176"/>
      <c r="C31" s="176"/>
      <c r="D31" s="176"/>
      <c r="E31" s="176"/>
      <c r="F31" s="176"/>
      <c r="G31" s="176"/>
    </row>
    <row r="32" spans="1:7" ht="15">
      <c r="A32" s="6" t="s">
        <v>607</v>
      </c>
      <c r="B32" s="6"/>
      <c r="C32" s="6"/>
      <c r="D32" s="6"/>
    </row>
    <row r="34" spans="1:6" ht="39">
      <c r="A34" s="141" t="s">
        <v>5</v>
      </c>
      <c r="B34" s="142" t="s">
        <v>598</v>
      </c>
      <c r="C34" s="190" t="s">
        <v>8</v>
      </c>
      <c r="D34" s="183"/>
      <c r="E34" s="183"/>
      <c r="F34" s="183"/>
    </row>
    <row r="35" spans="1:6" ht="15.75">
      <c r="A35" s="143"/>
      <c r="B35" s="143"/>
      <c r="C35" s="190" t="s">
        <v>9</v>
      </c>
      <c r="D35" s="183"/>
      <c r="E35" s="183"/>
      <c r="F35" s="180" t="s">
        <v>10</v>
      </c>
    </row>
    <row r="36" spans="1:6" ht="15">
      <c r="A36" s="143"/>
      <c r="B36" s="143"/>
      <c r="C36" s="144" t="s">
        <v>11</v>
      </c>
      <c r="D36" s="99" t="s">
        <v>12</v>
      </c>
      <c r="E36" s="99" t="s">
        <v>13</v>
      </c>
      <c r="F36" s="233"/>
    </row>
    <row r="37" spans="1:6" ht="22.5">
      <c r="A37" s="145"/>
      <c r="B37" s="145"/>
      <c r="C37" s="146" t="s">
        <v>599</v>
      </c>
      <c r="D37" s="146" t="s">
        <v>599</v>
      </c>
      <c r="E37" s="146" t="s">
        <v>599</v>
      </c>
      <c r="F37" s="147" t="s">
        <v>599</v>
      </c>
    </row>
    <row r="38" spans="1:6" ht="15.75">
      <c r="A38" s="148" t="s">
        <v>608</v>
      </c>
      <c r="B38" s="149"/>
      <c r="C38" s="150"/>
      <c r="D38" s="151"/>
      <c r="E38" s="151"/>
      <c r="F38" s="152"/>
    </row>
    <row r="39" spans="1:6">
      <c r="A39" s="153" t="s">
        <v>609</v>
      </c>
      <c r="B39" s="154"/>
      <c r="C39" s="153"/>
      <c r="F39" s="154"/>
    </row>
    <row r="40" spans="1:6">
      <c r="A40" s="153" t="s">
        <v>610</v>
      </c>
      <c r="B40" s="154"/>
      <c r="C40" s="153"/>
      <c r="F40" s="154"/>
    </row>
    <row r="41" spans="1:6">
      <c r="A41" s="153" t="s">
        <v>611</v>
      </c>
      <c r="B41" s="154"/>
      <c r="C41" s="153"/>
      <c r="F41" s="154"/>
    </row>
    <row r="42" spans="1:6">
      <c r="A42" s="153" t="s">
        <v>612</v>
      </c>
      <c r="B42" s="154"/>
      <c r="C42" s="153"/>
      <c r="F42" s="154"/>
    </row>
    <row r="43" spans="1:6">
      <c r="A43" s="153" t="s">
        <v>613</v>
      </c>
      <c r="B43" s="154"/>
      <c r="C43" s="153"/>
      <c r="F43" s="154"/>
    </row>
    <row r="44" spans="1:6">
      <c r="A44" s="155"/>
      <c r="B44" s="156"/>
      <c r="C44" s="155"/>
      <c r="D44" s="157"/>
      <c r="E44" s="157"/>
      <c r="F44" s="156"/>
    </row>
  </sheetData>
  <mergeCells count="16">
    <mergeCell ref="C9:F9"/>
    <mergeCell ref="A1:G2"/>
    <mergeCell ref="A3:G3"/>
    <mergeCell ref="A4:G4"/>
    <mergeCell ref="A5:G5"/>
    <mergeCell ref="A6:G6"/>
    <mergeCell ref="A31:G31"/>
    <mergeCell ref="C34:F34"/>
    <mergeCell ref="C35:E35"/>
    <mergeCell ref="F35:F36"/>
    <mergeCell ref="C10:E10"/>
    <mergeCell ref="F10:F11"/>
    <mergeCell ref="A26:G27"/>
    <mergeCell ref="A28:G28"/>
    <mergeCell ref="A29:G29"/>
    <mergeCell ref="A30:G30"/>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4"/>
  <sheetViews>
    <sheetView workbookViewId="0">
      <selection activeCell="A7" sqref="A7"/>
    </sheetView>
  </sheetViews>
  <sheetFormatPr defaultRowHeight="12.75"/>
  <cols>
    <col min="2" max="2" width="76.140625" customWidth="1"/>
    <col min="3" max="3" width="13.42578125" customWidth="1"/>
    <col min="4" max="4" width="17.85546875" customWidth="1"/>
    <col min="5" max="5" width="0.85546875" customWidth="1"/>
  </cols>
  <sheetData>
    <row r="1" spans="1:5" s="2" customFormat="1">
      <c r="A1" s="172" t="s">
        <v>406</v>
      </c>
      <c r="B1" s="172"/>
      <c r="C1" s="172"/>
      <c r="D1" s="172"/>
      <c r="E1" s="172"/>
    </row>
    <row r="2" spans="1:5" s="2" customFormat="1" ht="9" customHeight="1">
      <c r="A2" s="172"/>
      <c r="B2" s="172"/>
      <c r="C2" s="172"/>
      <c r="D2" s="172"/>
      <c r="E2" s="172"/>
    </row>
    <row r="3" spans="1:5" s="2" customFormat="1" ht="18.75" customHeight="1">
      <c r="A3" s="173" t="s">
        <v>407</v>
      </c>
      <c r="B3" s="173"/>
      <c r="C3" s="173"/>
      <c r="D3" s="173"/>
      <c r="E3" s="173"/>
    </row>
    <row r="4" spans="1:5" s="2" customFormat="1" ht="20.25" customHeight="1">
      <c r="A4" s="174" t="str">
        <f>+[1]Rozvaha!A5</f>
        <v>Název, sídlo, právní forma a předmět činnosti účetní jednotky, IČ:</v>
      </c>
      <c r="B4" s="174"/>
      <c r="C4" s="174"/>
      <c r="D4" s="174"/>
      <c r="E4" s="174"/>
    </row>
    <row r="5" spans="1:5" s="2" customFormat="1" ht="36.75" customHeight="1">
      <c r="A5" s="243" t="str">
        <f>+Rozvaha!A6</f>
        <v>Základní škola a mateřská škola Hněvkovice, Hněvkovice 14, 582 94,  331-příspěvková organizace, Předškolní a školní vzdělání, družina, školní stravování, IČO 70988846</v>
      </c>
      <c r="B5" s="196"/>
      <c r="C5" s="196"/>
      <c r="D5" s="196"/>
      <c r="E5" s="196"/>
    </row>
    <row r="6" spans="1:5" s="2" customFormat="1" ht="15" customHeight="1">
      <c r="A6" s="176" t="str">
        <f>+Rozvaha!A7</f>
        <v>sestavená k 31.12.2021</v>
      </c>
      <c r="B6" s="176"/>
      <c r="C6" s="176"/>
      <c r="D6" s="176"/>
      <c r="E6" s="176"/>
    </row>
    <row r="8" spans="1:5">
      <c r="A8" t="s">
        <v>614</v>
      </c>
    </row>
    <row r="10" spans="1:5" s="2" customFormat="1" ht="15.2" customHeight="1">
      <c r="A10" s="183" t="s">
        <v>421</v>
      </c>
      <c r="B10" s="183"/>
      <c r="C10" s="241" t="s">
        <v>615</v>
      </c>
      <c r="D10" s="242"/>
    </row>
    <row r="11" spans="1:5" s="2" customFormat="1" ht="15.75">
      <c r="A11" s="94" t="s">
        <v>423</v>
      </c>
      <c r="B11" s="94" t="s">
        <v>424</v>
      </c>
      <c r="C11" s="158" t="s">
        <v>9</v>
      </c>
      <c r="D11" s="158" t="s">
        <v>10</v>
      </c>
    </row>
    <row r="12" spans="1:5" s="2" customFormat="1" ht="15.75">
      <c r="A12" s="159" t="s">
        <v>17</v>
      </c>
      <c r="B12" s="160" t="s">
        <v>344</v>
      </c>
      <c r="C12" s="161" t="s">
        <v>616</v>
      </c>
      <c r="D12" s="162" t="s">
        <v>617</v>
      </c>
    </row>
    <row r="13" spans="1:5" s="2" customFormat="1" ht="15.75">
      <c r="A13" s="163" t="s">
        <v>618</v>
      </c>
      <c r="B13" s="164" t="s">
        <v>619</v>
      </c>
      <c r="C13" s="165"/>
      <c r="D13" s="166"/>
    </row>
    <row r="14" spans="1:5" ht="15.75">
      <c r="A14" s="167" t="s">
        <v>620</v>
      </c>
      <c r="B14" s="168" t="s">
        <v>621</v>
      </c>
      <c r="C14" s="169"/>
      <c r="D14" s="170"/>
    </row>
  </sheetData>
  <mergeCells count="7">
    <mergeCell ref="A10:B10"/>
    <mergeCell ref="C10:D10"/>
    <mergeCell ref="A1:E2"/>
    <mergeCell ref="A3:E3"/>
    <mergeCell ref="A4:E4"/>
    <mergeCell ref="A5:E5"/>
    <mergeCell ref="A6:E6"/>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0"/>
  <sheetViews>
    <sheetView showGridLines="0" zoomScale="80" zoomScaleNormal="80" workbookViewId="0">
      <selection activeCell="L97" sqref="L97"/>
    </sheetView>
  </sheetViews>
  <sheetFormatPr defaultRowHeight="12.75"/>
  <cols>
    <col min="1" max="1" width="6.140625" style="2" customWidth="1"/>
    <col min="2" max="2" width="6.7109375" style="2" customWidth="1"/>
    <col min="3" max="3" width="7.140625" style="1" customWidth="1"/>
    <col min="4" max="9" width="11.140625" style="2" customWidth="1"/>
    <col min="10" max="10" width="24.85546875" style="2" customWidth="1"/>
    <col min="11" max="11" width="12.85546875" style="2" customWidth="1"/>
    <col min="12" max="12" width="16.7109375" style="2" customWidth="1"/>
    <col min="13" max="13" width="25.140625" style="2" customWidth="1"/>
    <col min="14" max="14" width="16.7109375" style="2" customWidth="1"/>
    <col min="15" max="15" width="25.140625" style="2" customWidth="1"/>
    <col min="16" max="16" width="9.140625" style="2"/>
    <col min="17" max="17" width="11.5703125" style="2" bestFit="1" customWidth="1"/>
    <col min="18" max="16384" width="9.140625" style="2"/>
  </cols>
  <sheetData>
    <row r="1" spans="1:17" ht="20.25">
      <c r="A1" s="172" t="s">
        <v>261</v>
      </c>
      <c r="B1" s="172"/>
      <c r="C1" s="172"/>
      <c r="D1" s="172"/>
      <c r="E1" s="172"/>
      <c r="F1" s="172"/>
      <c r="G1" s="172"/>
      <c r="H1" s="172"/>
      <c r="I1" s="172"/>
      <c r="J1" s="172"/>
      <c r="K1" s="172"/>
      <c r="L1" s="172"/>
      <c r="M1" s="172"/>
      <c r="N1" s="172"/>
      <c r="O1" s="172"/>
      <c r="P1" s="39"/>
      <c r="Q1" s="39"/>
    </row>
    <row r="2" spans="1:17" ht="20.25">
      <c r="A2" s="172"/>
      <c r="B2" s="172"/>
      <c r="C2" s="172"/>
      <c r="D2" s="172"/>
      <c r="E2" s="172"/>
      <c r="F2" s="172"/>
      <c r="G2" s="172"/>
      <c r="H2" s="172"/>
      <c r="I2" s="172"/>
      <c r="J2" s="172"/>
      <c r="K2" s="172"/>
      <c r="L2" s="172"/>
      <c r="M2" s="172"/>
      <c r="N2" s="172"/>
      <c r="O2" s="172"/>
      <c r="P2" s="39"/>
      <c r="Q2" s="39"/>
    </row>
    <row r="3" spans="1:17">
      <c r="A3" s="173" t="s">
        <v>1</v>
      </c>
      <c r="B3" s="173"/>
      <c r="C3" s="173"/>
      <c r="D3" s="173"/>
      <c r="E3" s="173"/>
      <c r="F3" s="173"/>
      <c r="G3" s="173"/>
      <c r="H3" s="173"/>
      <c r="I3" s="173"/>
      <c r="J3" s="173"/>
      <c r="K3" s="173"/>
      <c r="L3" s="173"/>
      <c r="M3" s="173"/>
      <c r="N3" s="173"/>
      <c r="O3" s="173"/>
      <c r="P3" s="40"/>
      <c r="Q3" s="40"/>
    </row>
    <row r="4" spans="1:17">
      <c r="A4" s="173"/>
      <c r="B4" s="173"/>
      <c r="C4" s="173"/>
      <c r="D4" s="173"/>
      <c r="E4" s="173"/>
      <c r="F4" s="173"/>
      <c r="G4" s="173"/>
      <c r="H4" s="173"/>
      <c r="I4" s="173"/>
      <c r="J4" s="173"/>
      <c r="K4" s="173"/>
      <c r="L4" s="173"/>
      <c r="M4" s="173"/>
      <c r="N4" s="173"/>
      <c r="O4" s="173"/>
      <c r="P4" s="40"/>
      <c r="Q4" s="40"/>
    </row>
    <row r="5" spans="1:17" ht="18">
      <c r="A5" s="174" t="str">
        <f>+Rozvaha!A5</f>
        <v>Název, sídlo, právní forma a předmět činnosti účetní jednotky, IČ:</v>
      </c>
      <c r="B5" s="174"/>
      <c r="C5" s="174"/>
      <c r="D5" s="174"/>
      <c r="E5" s="174"/>
      <c r="F5" s="174"/>
      <c r="G5" s="174"/>
      <c r="H5" s="174"/>
      <c r="I5" s="174"/>
      <c r="J5" s="174"/>
      <c r="K5" s="174"/>
      <c r="L5" s="174"/>
      <c r="M5" s="174"/>
      <c r="N5" s="174"/>
      <c r="O5" s="174"/>
      <c r="P5" s="40"/>
      <c r="Q5" s="40"/>
    </row>
    <row r="6" spans="1:17" ht="38.25" customHeight="1">
      <c r="A6" s="196" t="str">
        <f>+Rozvaha!A6</f>
        <v>Základní škola a mateřská škola Hněvkovice, Hněvkovice 14, 582 94,  331-příspěvková organizace, Předškolní a školní vzdělání, družina, školní stravování, IČO 70988846</v>
      </c>
      <c r="B6" s="196"/>
      <c r="C6" s="196"/>
      <c r="D6" s="196"/>
      <c r="E6" s="196"/>
      <c r="F6" s="196"/>
      <c r="G6" s="196"/>
      <c r="H6" s="196"/>
      <c r="I6" s="196"/>
      <c r="J6" s="196"/>
      <c r="K6" s="196"/>
      <c r="L6" s="196"/>
      <c r="M6" s="196"/>
      <c r="N6" s="196"/>
      <c r="O6" s="196"/>
      <c r="P6" s="40"/>
      <c r="Q6" s="40"/>
    </row>
    <row r="7" spans="1:17" ht="15.75">
      <c r="A7" s="176" t="str">
        <f>+Rozvaha!A7</f>
        <v>sestavená k 31.12.2021</v>
      </c>
      <c r="B7" s="176"/>
      <c r="C7" s="176"/>
      <c r="D7" s="176"/>
      <c r="E7" s="176"/>
      <c r="F7" s="176"/>
      <c r="G7" s="176"/>
      <c r="H7" s="176"/>
      <c r="I7" s="176"/>
      <c r="J7" s="176"/>
      <c r="K7" s="176"/>
      <c r="L7" s="176"/>
      <c r="M7" s="176"/>
      <c r="N7" s="176"/>
      <c r="O7" s="176"/>
      <c r="P7" s="40"/>
      <c r="Q7" s="40"/>
    </row>
    <row r="8" spans="1:17" ht="15">
      <c r="A8" s="177" t="s">
        <v>262</v>
      </c>
      <c r="B8" s="177"/>
      <c r="C8" s="177"/>
      <c r="D8" s="177"/>
      <c r="E8" s="177"/>
      <c r="F8" s="177"/>
      <c r="G8" s="177"/>
      <c r="H8" s="177"/>
      <c r="I8" s="177"/>
      <c r="J8" s="177"/>
      <c r="K8" s="177"/>
      <c r="L8" s="177"/>
      <c r="M8" s="177"/>
      <c r="N8" s="177"/>
      <c r="O8" s="177"/>
      <c r="P8" s="41"/>
      <c r="Q8" s="41"/>
    </row>
    <row r="9" spans="1:17" ht="15.75">
      <c r="A9" s="6"/>
      <c r="B9" s="6"/>
      <c r="C9" s="3"/>
      <c r="D9" s="6"/>
      <c r="E9" s="6"/>
      <c r="F9" s="6"/>
      <c r="G9" s="6"/>
      <c r="H9" s="6"/>
      <c r="I9" s="6"/>
      <c r="J9" s="6"/>
      <c r="K9" s="6"/>
      <c r="L9" s="38"/>
      <c r="M9" s="6"/>
      <c r="N9" s="6"/>
      <c r="O9" s="6"/>
    </row>
    <row r="10" spans="1:17" ht="15.75">
      <c r="A10" s="6"/>
      <c r="B10" s="6"/>
      <c r="C10" s="6"/>
      <c r="D10" s="6"/>
      <c r="E10" s="6"/>
      <c r="F10" s="6"/>
      <c r="G10" s="6"/>
      <c r="H10" s="6"/>
      <c r="I10" s="6"/>
      <c r="J10" s="6"/>
      <c r="K10" s="38"/>
      <c r="L10" s="7">
        <v>1</v>
      </c>
      <c r="M10" s="7">
        <v>2</v>
      </c>
      <c r="N10" s="7">
        <v>3</v>
      </c>
      <c r="O10" s="7">
        <v>4</v>
      </c>
    </row>
    <row r="11" spans="1:17" ht="18" customHeight="1">
      <c r="A11" s="182" t="s">
        <v>5</v>
      </c>
      <c r="B11" s="182"/>
      <c r="C11" s="182"/>
      <c r="D11" s="180" t="s">
        <v>6</v>
      </c>
      <c r="E11" s="180"/>
      <c r="F11" s="180"/>
      <c r="G11" s="180"/>
      <c r="H11" s="180"/>
      <c r="I11" s="180"/>
      <c r="J11" s="180"/>
      <c r="K11" s="180" t="s">
        <v>7</v>
      </c>
      <c r="L11" s="183" t="s">
        <v>263</v>
      </c>
      <c r="M11" s="183"/>
      <c r="N11" s="183" t="s">
        <v>264</v>
      </c>
      <c r="O11" s="183"/>
    </row>
    <row r="12" spans="1:17" ht="15.75">
      <c r="A12" s="182"/>
      <c r="B12" s="182"/>
      <c r="C12" s="182"/>
      <c r="D12" s="180"/>
      <c r="E12" s="180"/>
      <c r="F12" s="180"/>
      <c r="G12" s="180"/>
      <c r="H12" s="180"/>
      <c r="I12" s="180"/>
      <c r="J12" s="180"/>
      <c r="K12" s="180"/>
      <c r="L12" s="7" t="s">
        <v>265</v>
      </c>
      <c r="M12" s="7" t="s">
        <v>266</v>
      </c>
      <c r="N12" s="7" t="s">
        <v>265</v>
      </c>
      <c r="O12" s="7" t="s">
        <v>266</v>
      </c>
    </row>
    <row r="13" spans="1:17" ht="15.75" customHeight="1">
      <c r="A13" s="185" t="s">
        <v>15</v>
      </c>
      <c r="B13" s="185"/>
      <c r="C13" s="185"/>
      <c r="D13" s="187" t="s">
        <v>267</v>
      </c>
      <c r="E13" s="187"/>
      <c r="F13" s="187"/>
      <c r="G13" s="187"/>
      <c r="H13" s="187"/>
      <c r="I13" s="187"/>
      <c r="J13" s="187"/>
      <c r="K13" s="42"/>
      <c r="L13" s="13">
        <f>+L14+L50+L56</f>
        <v>7040890.4500000002</v>
      </c>
      <c r="M13" s="13">
        <f>+M14+M50+M56</f>
        <v>184730.4</v>
      </c>
      <c r="N13" s="13">
        <f>+N14+N50+N56</f>
        <v>7426975.9900000002</v>
      </c>
      <c r="O13" s="13">
        <f>+O14+O50+O56</f>
        <v>15905</v>
      </c>
      <c r="Q13" s="14"/>
    </row>
    <row r="14" spans="1:17" ht="15.75">
      <c r="A14" s="183" t="s">
        <v>17</v>
      </c>
      <c r="B14" s="183"/>
      <c r="C14" s="183"/>
      <c r="D14" s="187" t="s">
        <v>268</v>
      </c>
      <c r="E14" s="187"/>
      <c r="F14" s="187"/>
      <c r="G14" s="187"/>
      <c r="H14" s="187"/>
      <c r="I14" s="187"/>
      <c r="J14" s="187"/>
      <c r="K14" s="7"/>
      <c r="L14" s="13">
        <f>SUM(L15:L49)</f>
        <v>7035796.0099999998</v>
      </c>
      <c r="M14" s="13">
        <f>SUM(M15:M49)</f>
        <v>184730.4</v>
      </c>
      <c r="N14" s="13">
        <f>SUM(N15:N49)</f>
        <v>7421044.9900000002</v>
      </c>
      <c r="O14" s="13">
        <f>SUM(O15:O49)</f>
        <v>15905</v>
      </c>
    </row>
    <row r="15" spans="1:17" ht="15.75">
      <c r="A15" s="43"/>
      <c r="B15" s="44"/>
      <c r="C15" s="18" t="s">
        <v>19</v>
      </c>
      <c r="D15" s="188" t="s">
        <v>269</v>
      </c>
      <c r="E15" s="188"/>
      <c r="F15" s="188"/>
      <c r="G15" s="188"/>
      <c r="H15" s="188"/>
      <c r="I15" s="188"/>
      <c r="J15" s="188"/>
      <c r="K15" s="45" t="s">
        <v>270</v>
      </c>
      <c r="L15" s="137">
        <f>164722.55+20096+352877.18+19139+6899+51560.01+72131.5-M15</f>
        <v>555578.84</v>
      </c>
      <c r="M15" s="115">
        <f>206010*0.64</f>
        <v>131846.39999999999</v>
      </c>
      <c r="N15" s="20">
        <v>864365.64</v>
      </c>
      <c r="O15" s="115">
        <v>1961</v>
      </c>
    </row>
    <row r="16" spans="1:17" ht="15.75">
      <c r="A16" s="46"/>
      <c r="B16" s="6"/>
      <c r="C16" s="23" t="s">
        <v>22</v>
      </c>
      <c r="D16" s="179" t="s">
        <v>271</v>
      </c>
      <c r="E16" s="179"/>
      <c r="F16" s="179"/>
      <c r="G16" s="179"/>
      <c r="H16" s="179"/>
      <c r="I16" s="179"/>
      <c r="J16" s="179"/>
      <c r="K16" s="47" t="s">
        <v>272</v>
      </c>
      <c r="L16" s="21">
        <f>218238.1-M16</f>
        <v>192638.1</v>
      </c>
      <c r="M16" s="113">
        <v>25600</v>
      </c>
      <c r="N16" s="21">
        <v>213749.95</v>
      </c>
      <c r="O16" s="113">
        <v>2658</v>
      </c>
    </row>
    <row r="17" spans="1:15" ht="15.75">
      <c r="A17" s="46"/>
      <c r="B17" s="6"/>
      <c r="C17" s="23" t="s">
        <v>25</v>
      </c>
      <c r="D17" s="179" t="s">
        <v>273</v>
      </c>
      <c r="E17" s="179"/>
      <c r="F17" s="179"/>
      <c r="G17" s="179"/>
      <c r="H17" s="179"/>
      <c r="I17" s="179"/>
      <c r="J17" s="179"/>
      <c r="K17" s="47" t="s">
        <v>274</v>
      </c>
      <c r="L17" s="21">
        <v>0</v>
      </c>
      <c r="M17" s="113">
        <v>0</v>
      </c>
      <c r="N17" s="21">
        <v>0</v>
      </c>
      <c r="O17" s="113">
        <v>0</v>
      </c>
    </row>
    <row r="18" spans="1:15" ht="15.75">
      <c r="A18" s="46"/>
      <c r="B18" s="6"/>
      <c r="C18" s="23" t="s">
        <v>28</v>
      </c>
      <c r="D18" s="179" t="s">
        <v>275</v>
      </c>
      <c r="E18" s="179"/>
      <c r="F18" s="179"/>
      <c r="G18" s="179"/>
      <c r="H18" s="179"/>
      <c r="I18" s="179"/>
      <c r="J18" s="179"/>
      <c r="K18" s="47" t="s">
        <v>276</v>
      </c>
      <c r="L18" s="21">
        <v>0</v>
      </c>
      <c r="M18" s="113">
        <v>0</v>
      </c>
      <c r="N18" s="21">
        <v>0</v>
      </c>
      <c r="O18" s="113">
        <v>0</v>
      </c>
    </row>
    <row r="19" spans="1:15" ht="15.75">
      <c r="A19" s="46"/>
      <c r="B19" s="6"/>
      <c r="C19" s="23" t="s">
        <v>31</v>
      </c>
      <c r="D19" s="179" t="s">
        <v>277</v>
      </c>
      <c r="E19" s="179"/>
      <c r="F19" s="179"/>
      <c r="G19" s="179"/>
      <c r="H19" s="179"/>
      <c r="I19" s="179"/>
      <c r="J19" s="179"/>
      <c r="K19" s="47" t="s">
        <v>278</v>
      </c>
      <c r="L19" s="21">
        <v>0</v>
      </c>
      <c r="M19" s="113">
        <v>0</v>
      </c>
      <c r="N19" s="21">
        <v>0</v>
      </c>
      <c r="O19" s="113">
        <v>0</v>
      </c>
    </row>
    <row r="20" spans="1:15" ht="15.75">
      <c r="A20" s="46"/>
      <c r="B20" s="6"/>
      <c r="C20" s="23" t="s">
        <v>34</v>
      </c>
      <c r="D20" s="179" t="s">
        <v>279</v>
      </c>
      <c r="E20" s="179"/>
      <c r="F20" s="179"/>
      <c r="G20" s="179"/>
      <c r="H20" s="179"/>
      <c r="I20" s="179"/>
      <c r="J20" s="179"/>
      <c r="K20" s="47" t="s">
        <v>280</v>
      </c>
      <c r="L20" s="21">
        <v>0</v>
      </c>
      <c r="M20" s="113">
        <v>0</v>
      </c>
      <c r="N20" s="21">
        <v>0</v>
      </c>
      <c r="O20" s="113">
        <v>0</v>
      </c>
    </row>
    <row r="21" spans="1:15" ht="15.75">
      <c r="A21" s="46"/>
      <c r="B21" s="6"/>
      <c r="C21" s="23" t="s">
        <v>37</v>
      </c>
      <c r="D21" s="179" t="s">
        <v>281</v>
      </c>
      <c r="E21" s="179"/>
      <c r="F21" s="179"/>
      <c r="G21" s="179"/>
      <c r="H21" s="179"/>
      <c r="I21" s="179"/>
      <c r="J21" s="179"/>
      <c r="K21" s="47" t="s">
        <v>282</v>
      </c>
      <c r="L21" s="21">
        <v>0</v>
      </c>
      <c r="M21" s="113">
        <v>0</v>
      </c>
      <c r="N21" s="21">
        <v>0</v>
      </c>
      <c r="O21" s="113">
        <v>0</v>
      </c>
    </row>
    <row r="22" spans="1:15" ht="15.75">
      <c r="A22" s="46"/>
      <c r="B22" s="6"/>
      <c r="C22" s="23" t="s">
        <v>40</v>
      </c>
      <c r="D22" s="179" t="s">
        <v>283</v>
      </c>
      <c r="E22" s="179"/>
      <c r="F22" s="179"/>
      <c r="G22" s="179"/>
      <c r="H22" s="179"/>
      <c r="I22" s="179"/>
      <c r="J22" s="179"/>
      <c r="K22" s="47" t="s">
        <v>284</v>
      </c>
      <c r="L22" s="21">
        <v>27047</v>
      </c>
      <c r="M22" s="113">
        <v>0</v>
      </c>
      <c r="N22" s="21">
        <v>11744</v>
      </c>
      <c r="O22" s="113">
        <v>0</v>
      </c>
    </row>
    <row r="23" spans="1:15" ht="15.75">
      <c r="A23" s="46"/>
      <c r="B23" s="6"/>
      <c r="C23" s="23" t="s">
        <v>43</v>
      </c>
      <c r="D23" s="179" t="s">
        <v>285</v>
      </c>
      <c r="E23" s="179"/>
      <c r="F23" s="179"/>
      <c r="G23" s="179"/>
      <c r="H23" s="179"/>
      <c r="I23" s="179"/>
      <c r="J23" s="179"/>
      <c r="K23" s="47" t="s">
        <v>286</v>
      </c>
      <c r="L23" s="138">
        <f>1045+836</f>
        <v>1881</v>
      </c>
      <c r="M23" s="113">
        <v>0</v>
      </c>
      <c r="N23" s="21">
        <v>8232</v>
      </c>
      <c r="O23" s="113">
        <v>0</v>
      </c>
    </row>
    <row r="24" spans="1:15" ht="15.75">
      <c r="A24" s="46"/>
      <c r="B24" s="6"/>
      <c r="C24" s="23" t="s">
        <v>65</v>
      </c>
      <c r="D24" s="179" t="s">
        <v>287</v>
      </c>
      <c r="E24" s="179"/>
      <c r="F24" s="179"/>
      <c r="G24" s="179"/>
      <c r="H24" s="179"/>
      <c r="I24" s="179"/>
      <c r="J24" s="179"/>
      <c r="K24" s="47" t="s">
        <v>288</v>
      </c>
      <c r="L24" s="21">
        <v>2728</v>
      </c>
      <c r="M24" s="113">
        <v>0</v>
      </c>
      <c r="N24" s="21">
        <v>0</v>
      </c>
      <c r="O24" s="113">
        <v>0</v>
      </c>
    </row>
    <row r="25" spans="1:15" ht="15.75">
      <c r="A25" s="46"/>
      <c r="B25" s="6"/>
      <c r="C25" s="23" t="s">
        <v>115</v>
      </c>
      <c r="D25" s="179" t="s">
        <v>289</v>
      </c>
      <c r="E25" s="179"/>
      <c r="F25" s="179"/>
      <c r="G25" s="179"/>
      <c r="H25" s="179"/>
      <c r="I25" s="179"/>
      <c r="J25" s="179"/>
      <c r="K25" s="47" t="s">
        <v>290</v>
      </c>
      <c r="L25" s="21">
        <v>0</v>
      </c>
      <c r="M25" s="113">
        <v>0</v>
      </c>
      <c r="N25" s="21">
        <v>0</v>
      </c>
      <c r="O25" s="113">
        <v>0</v>
      </c>
    </row>
    <row r="26" spans="1:15" ht="15.75">
      <c r="A26" s="46"/>
      <c r="B26" s="6"/>
      <c r="C26" s="23" t="s">
        <v>116</v>
      </c>
      <c r="D26" s="179" t="s">
        <v>291</v>
      </c>
      <c r="E26" s="179"/>
      <c r="F26" s="179"/>
      <c r="G26" s="179"/>
      <c r="H26" s="179"/>
      <c r="I26" s="179"/>
      <c r="J26" s="179"/>
      <c r="K26" s="47" t="s">
        <v>292</v>
      </c>
      <c r="L26" s="138">
        <v>141743.07</v>
      </c>
      <c r="M26" s="113">
        <v>0</v>
      </c>
      <c r="N26" s="21">
        <v>154724.4</v>
      </c>
      <c r="O26" s="113">
        <v>0</v>
      </c>
    </row>
    <row r="27" spans="1:15" ht="15.75">
      <c r="A27" s="46"/>
      <c r="B27" s="6"/>
      <c r="C27" s="23" t="s">
        <v>118</v>
      </c>
      <c r="D27" s="179" t="s">
        <v>293</v>
      </c>
      <c r="E27" s="179"/>
      <c r="F27" s="179"/>
      <c r="G27" s="179"/>
      <c r="H27" s="179"/>
      <c r="I27" s="179"/>
      <c r="J27" s="179"/>
      <c r="K27" s="47" t="s">
        <v>294</v>
      </c>
      <c r="L27" s="138">
        <f>4509242-M27</f>
        <v>4489242</v>
      </c>
      <c r="M27" s="113">
        <v>20000</v>
      </c>
      <c r="N27" s="21">
        <v>4546667</v>
      </c>
      <c r="O27" s="113">
        <v>8147</v>
      </c>
    </row>
    <row r="28" spans="1:15" ht="15.75">
      <c r="A28" s="46"/>
      <c r="B28" s="6"/>
      <c r="C28" s="23" t="s">
        <v>120</v>
      </c>
      <c r="D28" s="179" t="s">
        <v>295</v>
      </c>
      <c r="E28" s="179"/>
      <c r="F28" s="179"/>
      <c r="G28" s="179"/>
      <c r="H28" s="179"/>
      <c r="I28" s="179"/>
      <c r="J28" s="179"/>
      <c r="K28" s="47" t="s">
        <v>296</v>
      </c>
      <c r="L28" s="138">
        <f>1063932+386120-M28</f>
        <v>1443252</v>
      </c>
      <c r="M28" s="113">
        <v>6800</v>
      </c>
      <c r="N28" s="21">
        <v>1483305</v>
      </c>
      <c r="O28" s="113">
        <v>3094</v>
      </c>
    </row>
    <row r="29" spans="1:15" ht="15.75">
      <c r="A29" s="46"/>
      <c r="B29" s="6"/>
      <c r="C29" s="23" t="s">
        <v>122</v>
      </c>
      <c r="D29" s="179" t="s">
        <v>297</v>
      </c>
      <c r="E29" s="179"/>
      <c r="F29" s="179"/>
      <c r="G29" s="179"/>
      <c r="H29" s="179"/>
      <c r="I29" s="179"/>
      <c r="J29" s="179"/>
      <c r="K29" s="47" t="s">
        <v>298</v>
      </c>
      <c r="L29" s="21">
        <v>0</v>
      </c>
      <c r="M29" s="113">
        <v>0</v>
      </c>
      <c r="N29" s="21">
        <v>0</v>
      </c>
      <c r="O29" s="113">
        <v>0</v>
      </c>
    </row>
    <row r="30" spans="1:15" ht="15.75">
      <c r="A30" s="46"/>
      <c r="B30" s="6"/>
      <c r="C30" s="23" t="s">
        <v>125</v>
      </c>
      <c r="D30" s="179" t="s">
        <v>299</v>
      </c>
      <c r="E30" s="179"/>
      <c r="F30" s="179"/>
      <c r="G30" s="179"/>
      <c r="H30" s="179"/>
      <c r="I30" s="179"/>
      <c r="J30" s="179"/>
      <c r="K30" s="47" t="s">
        <v>300</v>
      </c>
      <c r="L30" s="138">
        <f>85334+18542-M30</f>
        <v>103392</v>
      </c>
      <c r="M30" s="21">
        <f>20000*0.0242</f>
        <v>484</v>
      </c>
      <c r="N30" s="21">
        <v>104745</v>
      </c>
      <c r="O30" s="21">
        <v>45</v>
      </c>
    </row>
    <row r="31" spans="1:15" ht="15.75">
      <c r="A31" s="46"/>
      <c r="B31" s="6"/>
      <c r="C31" s="23" t="s">
        <v>128</v>
      </c>
      <c r="D31" s="179" t="s">
        <v>301</v>
      </c>
      <c r="E31" s="179"/>
      <c r="F31" s="179"/>
      <c r="G31" s="179"/>
      <c r="H31" s="179"/>
      <c r="I31" s="179"/>
      <c r="J31" s="179"/>
      <c r="K31" s="47" t="s">
        <v>302</v>
      </c>
      <c r="L31" s="138">
        <v>78294</v>
      </c>
      <c r="M31" s="21">
        <v>0</v>
      </c>
      <c r="N31" s="21">
        <v>33512</v>
      </c>
      <c r="O31" s="21">
        <v>0</v>
      </c>
    </row>
    <row r="32" spans="1:15" ht="15.75">
      <c r="A32" s="46"/>
      <c r="B32" s="6"/>
      <c r="C32" s="23" t="s">
        <v>131</v>
      </c>
      <c r="D32" s="179" t="s">
        <v>303</v>
      </c>
      <c r="E32" s="179"/>
      <c r="F32" s="179"/>
      <c r="G32" s="179"/>
      <c r="H32" s="179"/>
      <c r="I32" s="179"/>
      <c r="J32" s="179"/>
      <c r="K32" s="47" t="s">
        <v>304</v>
      </c>
      <c r="L32" s="21">
        <v>0</v>
      </c>
      <c r="M32" s="21">
        <v>0</v>
      </c>
      <c r="N32" s="21">
        <v>0</v>
      </c>
      <c r="O32" s="21">
        <v>0</v>
      </c>
    </row>
    <row r="33" spans="1:15" ht="15.75">
      <c r="A33" s="46"/>
      <c r="B33" s="6"/>
      <c r="C33" s="23" t="s">
        <v>231</v>
      </c>
      <c r="D33" s="179" t="s">
        <v>305</v>
      </c>
      <c r="E33" s="179"/>
      <c r="F33" s="179"/>
      <c r="G33" s="179"/>
      <c r="H33" s="179"/>
      <c r="I33" s="179"/>
      <c r="J33" s="179"/>
      <c r="K33" s="47" t="s">
        <v>306</v>
      </c>
      <c r="L33" s="21">
        <v>0</v>
      </c>
      <c r="M33" s="21">
        <v>0</v>
      </c>
      <c r="N33" s="21">
        <v>0</v>
      </c>
      <c r="O33" s="21">
        <v>0</v>
      </c>
    </row>
    <row r="34" spans="1:15" ht="15.75">
      <c r="A34" s="46"/>
      <c r="B34" s="6"/>
      <c r="C34" s="23" t="s">
        <v>232</v>
      </c>
      <c r="D34" s="179" t="s">
        <v>123</v>
      </c>
      <c r="E34" s="179"/>
      <c r="F34" s="179"/>
      <c r="G34" s="179"/>
      <c r="H34" s="179"/>
      <c r="I34" s="179"/>
      <c r="J34" s="179"/>
      <c r="K34" s="47" t="s">
        <v>307</v>
      </c>
      <c r="L34" s="21">
        <v>0</v>
      </c>
      <c r="M34" s="21">
        <v>0</v>
      </c>
      <c r="N34" s="21">
        <v>0</v>
      </c>
      <c r="O34" s="21">
        <v>0</v>
      </c>
    </row>
    <row r="35" spans="1:15" ht="15.75">
      <c r="A35" s="46"/>
      <c r="B35" s="6"/>
      <c r="C35" s="23" t="s">
        <v>238</v>
      </c>
      <c r="D35" s="179" t="s">
        <v>308</v>
      </c>
      <c r="E35" s="179"/>
      <c r="F35" s="179"/>
      <c r="G35" s="179"/>
      <c r="H35" s="179"/>
      <c r="I35" s="179"/>
      <c r="J35" s="179"/>
      <c r="K35" s="47" t="s">
        <v>309</v>
      </c>
      <c r="L35" s="21">
        <v>0</v>
      </c>
      <c r="M35" s="21">
        <v>0</v>
      </c>
      <c r="N35" s="21">
        <v>0</v>
      </c>
      <c r="O35" s="21">
        <v>0</v>
      </c>
    </row>
    <row r="36" spans="1:15" ht="15.75">
      <c r="A36" s="46"/>
      <c r="B36" s="6"/>
      <c r="C36" s="23" t="s">
        <v>132</v>
      </c>
      <c r="D36" s="179" t="s">
        <v>310</v>
      </c>
      <c r="E36" s="179"/>
      <c r="F36" s="179"/>
      <c r="G36" s="179"/>
      <c r="H36" s="179"/>
      <c r="I36" s="179"/>
      <c r="J36" s="179"/>
      <c r="K36" s="47" t="s">
        <v>311</v>
      </c>
      <c r="L36" s="138">
        <v>0</v>
      </c>
      <c r="M36" s="21">
        <v>0</v>
      </c>
      <c r="N36" s="21">
        <v>0</v>
      </c>
      <c r="O36" s="21">
        <v>0</v>
      </c>
    </row>
    <row r="37" spans="1:15" ht="15.75">
      <c r="A37" s="46"/>
      <c r="B37" s="6"/>
      <c r="C37" s="23" t="s">
        <v>135</v>
      </c>
      <c r="D37" s="179" t="s">
        <v>594</v>
      </c>
      <c r="E37" s="179"/>
      <c r="F37" s="179"/>
      <c r="G37" s="179"/>
      <c r="H37" s="179"/>
      <c r="I37" s="179"/>
      <c r="J37" s="179"/>
      <c r="K37" s="47" t="s">
        <v>312</v>
      </c>
      <c r="L37" s="21">
        <v>0</v>
      </c>
      <c r="M37" s="21">
        <v>0</v>
      </c>
      <c r="N37" s="21">
        <v>0</v>
      </c>
      <c r="O37" s="21">
        <v>0</v>
      </c>
    </row>
    <row r="38" spans="1:15" ht="15.75">
      <c r="A38" s="46"/>
      <c r="B38" s="6"/>
      <c r="C38" s="23" t="s">
        <v>138</v>
      </c>
      <c r="D38" s="179" t="s">
        <v>313</v>
      </c>
      <c r="E38" s="179"/>
      <c r="F38" s="179"/>
      <c r="G38" s="179"/>
      <c r="H38" s="179"/>
      <c r="I38" s="179"/>
      <c r="J38" s="179"/>
      <c r="K38" s="47" t="s">
        <v>314</v>
      </c>
      <c r="L38" s="21">
        <v>0</v>
      </c>
      <c r="M38" s="21">
        <v>0</v>
      </c>
      <c r="N38" s="21">
        <v>0</v>
      </c>
      <c r="O38" s="21">
        <v>0</v>
      </c>
    </row>
    <row r="39" spans="1:15" ht="15.75">
      <c r="A39" s="46"/>
      <c r="B39" s="6"/>
      <c r="C39" s="23" t="s">
        <v>141</v>
      </c>
      <c r="D39" s="179" t="s">
        <v>315</v>
      </c>
      <c r="E39" s="179"/>
      <c r="F39" s="179"/>
      <c r="G39" s="179"/>
      <c r="H39" s="179"/>
      <c r="I39" s="179"/>
      <c r="J39" s="179"/>
      <c r="K39" s="47" t="s">
        <v>316</v>
      </c>
      <c r="L39" s="21">
        <v>0</v>
      </c>
      <c r="M39" s="21">
        <v>0</v>
      </c>
      <c r="N39" s="21">
        <v>0</v>
      </c>
      <c r="O39" s="21">
        <v>0</v>
      </c>
    </row>
    <row r="40" spans="1:15" ht="15.75">
      <c r="A40" s="46"/>
      <c r="B40" s="6"/>
      <c r="C40" s="23" t="s">
        <v>144</v>
      </c>
      <c r="D40" s="179" t="s">
        <v>317</v>
      </c>
      <c r="E40" s="179"/>
      <c r="F40" s="179"/>
      <c r="G40" s="179"/>
      <c r="H40" s="179"/>
      <c r="I40" s="179"/>
      <c r="J40" s="179"/>
      <c r="K40" s="47" t="s">
        <v>318</v>
      </c>
      <c r="L40" s="21">
        <v>0</v>
      </c>
      <c r="M40" s="21">
        <v>0</v>
      </c>
      <c r="N40" s="21">
        <v>0</v>
      </c>
      <c r="O40" s="21">
        <v>0</v>
      </c>
    </row>
    <row r="41" spans="1:15" ht="15.75">
      <c r="A41" s="46"/>
      <c r="B41" s="6"/>
      <c r="C41" s="23" t="s">
        <v>147</v>
      </c>
      <c r="D41" s="179" t="s">
        <v>319</v>
      </c>
      <c r="E41" s="179"/>
      <c r="F41" s="179"/>
      <c r="G41" s="179"/>
      <c r="H41" s="179"/>
      <c r="I41" s="179"/>
      <c r="J41" s="179"/>
      <c r="K41" s="47" t="s">
        <v>320</v>
      </c>
      <c r="L41" s="21">
        <v>0</v>
      </c>
      <c r="M41" s="21">
        <v>0</v>
      </c>
      <c r="N41" s="21">
        <v>0</v>
      </c>
      <c r="O41" s="21">
        <v>0</v>
      </c>
    </row>
    <row r="42" spans="1:15" ht="15.75">
      <c r="A42" s="46"/>
      <c r="B42" s="6"/>
      <c r="C42" s="23" t="s">
        <v>241</v>
      </c>
      <c r="D42" s="179" t="s">
        <v>321</v>
      </c>
      <c r="E42" s="179"/>
      <c r="F42" s="179"/>
      <c r="G42" s="179"/>
      <c r="H42" s="179"/>
      <c r="I42" s="179"/>
      <c r="J42" s="179"/>
      <c r="K42" s="47" t="s">
        <v>322</v>
      </c>
      <c r="L42" s="21">
        <v>0</v>
      </c>
      <c r="M42" s="21">
        <v>0</v>
      </c>
      <c r="N42" s="21">
        <v>0</v>
      </c>
      <c r="O42" s="21">
        <v>0</v>
      </c>
    </row>
    <row r="43" spans="1:15" ht="15.75">
      <c r="A43" s="46"/>
      <c r="B43" s="6"/>
      <c r="C43" s="23" t="s">
        <v>243</v>
      </c>
      <c r="D43" s="179" t="s">
        <v>323</v>
      </c>
      <c r="E43" s="179"/>
      <c r="F43" s="179"/>
      <c r="G43" s="179"/>
      <c r="H43" s="179"/>
      <c r="I43" s="179"/>
      <c r="J43" s="179"/>
      <c r="K43" s="47" t="s">
        <v>324</v>
      </c>
      <c r="L43" s="21">
        <v>0</v>
      </c>
      <c r="M43" s="21">
        <v>0</v>
      </c>
      <c r="N43" s="21">
        <v>0</v>
      </c>
      <c r="O43" s="21">
        <v>0</v>
      </c>
    </row>
    <row r="44" spans="1:15" ht="15.75">
      <c r="A44" s="46"/>
      <c r="B44" s="6"/>
      <c r="C44" s="23" t="s">
        <v>245</v>
      </c>
      <c r="D44" s="179" t="s">
        <v>325</v>
      </c>
      <c r="E44" s="179"/>
      <c r="F44" s="179"/>
      <c r="G44" s="179"/>
      <c r="H44" s="179"/>
      <c r="I44" s="179"/>
      <c r="J44" s="179"/>
      <c r="K44" s="47" t="s">
        <v>326</v>
      </c>
      <c r="L44" s="21">
        <v>0</v>
      </c>
      <c r="M44" s="21">
        <v>0</v>
      </c>
      <c r="N44" s="21">
        <v>0</v>
      </c>
      <c r="O44" s="21">
        <v>0</v>
      </c>
    </row>
    <row r="45" spans="1:15" ht="15.75">
      <c r="A45" s="46"/>
      <c r="B45" s="6"/>
      <c r="C45" s="23" t="s">
        <v>248</v>
      </c>
      <c r="D45" s="179" t="s">
        <v>327</v>
      </c>
      <c r="E45" s="179"/>
      <c r="F45" s="179"/>
      <c r="G45" s="179"/>
      <c r="H45" s="179"/>
      <c r="I45" s="179"/>
      <c r="J45" s="179"/>
      <c r="K45" s="47" t="s">
        <v>328</v>
      </c>
      <c r="L45" s="21">
        <v>0</v>
      </c>
      <c r="M45" s="21">
        <v>0</v>
      </c>
      <c r="N45" s="21">
        <v>0</v>
      </c>
      <c r="O45" s="21">
        <v>0</v>
      </c>
    </row>
    <row r="46" spans="1:15" ht="15.75">
      <c r="A46" s="46"/>
      <c r="B46" s="6"/>
      <c r="C46" s="23" t="s">
        <v>251</v>
      </c>
      <c r="D46" s="179" t="s">
        <v>329</v>
      </c>
      <c r="E46" s="179"/>
      <c r="F46" s="179"/>
      <c r="G46" s="179"/>
      <c r="H46" s="179"/>
      <c r="I46" s="179"/>
      <c r="J46" s="179"/>
      <c r="K46" s="47" t="s">
        <v>330</v>
      </c>
      <c r="L46" s="21">
        <v>0</v>
      </c>
      <c r="M46" s="21">
        <v>0</v>
      </c>
      <c r="N46" s="21">
        <v>0</v>
      </c>
      <c r="O46" s="21">
        <v>0</v>
      </c>
    </row>
    <row r="47" spans="1:15" ht="15.75" customHeight="1">
      <c r="A47" s="46"/>
      <c r="B47" s="6"/>
      <c r="C47" s="23" t="s">
        <v>254</v>
      </c>
      <c r="D47" s="179" t="s">
        <v>331</v>
      </c>
      <c r="E47" s="179"/>
      <c r="F47" s="179"/>
      <c r="G47" s="179"/>
      <c r="H47" s="179"/>
      <c r="I47" s="179"/>
      <c r="J47" s="179"/>
      <c r="K47" s="47" t="s">
        <v>332</v>
      </c>
      <c r="L47" s="21">
        <v>0</v>
      </c>
      <c r="M47" s="21">
        <v>0</v>
      </c>
      <c r="N47" s="21">
        <v>0</v>
      </c>
      <c r="O47" s="21">
        <v>0</v>
      </c>
    </row>
    <row r="48" spans="1:15" ht="15.75" customHeight="1">
      <c r="A48" s="46"/>
      <c r="B48" s="6"/>
      <c r="C48" s="23" t="s">
        <v>333</v>
      </c>
      <c r="D48" s="179" t="s">
        <v>321</v>
      </c>
      <c r="E48" s="179"/>
      <c r="F48" s="179"/>
      <c r="G48" s="179"/>
      <c r="H48" s="179"/>
      <c r="I48" s="179"/>
      <c r="J48" s="179"/>
      <c r="K48" s="47" t="s">
        <v>334</v>
      </c>
      <c r="L48" s="21">
        <v>0</v>
      </c>
      <c r="M48" s="21">
        <v>0</v>
      </c>
      <c r="N48" s="21">
        <v>0</v>
      </c>
      <c r="O48" s="21">
        <v>0</v>
      </c>
    </row>
    <row r="49" spans="1:15" ht="15.75">
      <c r="A49" s="46"/>
      <c r="B49" s="6"/>
      <c r="C49" s="23" t="s">
        <v>335</v>
      </c>
      <c r="D49" s="179" t="s">
        <v>336</v>
      </c>
      <c r="E49" s="179"/>
      <c r="F49" s="179"/>
      <c r="G49" s="179"/>
      <c r="H49" s="179"/>
      <c r="I49" s="179"/>
      <c r="J49" s="179"/>
      <c r="K49" s="47" t="s">
        <v>337</v>
      </c>
      <c r="L49" s="21">
        <v>0</v>
      </c>
      <c r="M49" s="21">
        <v>0</v>
      </c>
      <c r="N49" s="21">
        <v>0</v>
      </c>
      <c r="O49" s="21">
        <v>0</v>
      </c>
    </row>
    <row r="50" spans="1:15" ht="15.75">
      <c r="A50" s="183" t="s">
        <v>46</v>
      </c>
      <c r="B50" s="183"/>
      <c r="C50" s="183"/>
      <c r="D50" s="187" t="s">
        <v>338</v>
      </c>
      <c r="E50" s="187"/>
      <c r="F50" s="187"/>
      <c r="G50" s="187"/>
      <c r="H50" s="187"/>
      <c r="I50" s="187"/>
      <c r="J50" s="187"/>
      <c r="K50" s="7"/>
      <c r="L50" s="13">
        <f>SUM(L51:L55)</f>
        <v>5094.4399999999996</v>
      </c>
      <c r="M50" s="13">
        <f>SUM(M51:M55)</f>
        <v>0</v>
      </c>
      <c r="N50" s="13">
        <f>SUM(N51:N55)</f>
        <v>5931</v>
      </c>
      <c r="O50" s="13">
        <f>SUM(O51:O55)</f>
        <v>0</v>
      </c>
    </row>
    <row r="51" spans="1:15" ht="15.75">
      <c r="A51" s="22"/>
      <c r="B51" s="3"/>
      <c r="C51" s="23" t="s">
        <v>19</v>
      </c>
      <c r="D51" s="188" t="s">
        <v>339</v>
      </c>
      <c r="E51" s="188"/>
      <c r="F51" s="188"/>
      <c r="G51" s="188"/>
      <c r="H51" s="188"/>
      <c r="I51" s="188"/>
      <c r="J51" s="188"/>
      <c r="K51" s="48">
        <v>561</v>
      </c>
      <c r="L51" s="33">
        <v>0</v>
      </c>
      <c r="M51" s="33">
        <v>0</v>
      </c>
      <c r="N51" s="33">
        <v>0</v>
      </c>
      <c r="O51" s="33">
        <v>0</v>
      </c>
    </row>
    <row r="52" spans="1:15" ht="15.75">
      <c r="A52" s="46"/>
      <c r="B52" s="6"/>
      <c r="C52" s="23" t="s">
        <v>22</v>
      </c>
      <c r="D52" s="179" t="s">
        <v>340</v>
      </c>
      <c r="E52" s="179"/>
      <c r="F52" s="179"/>
      <c r="G52" s="179"/>
      <c r="H52" s="179"/>
      <c r="I52" s="179"/>
      <c r="J52" s="179"/>
      <c r="K52" s="47" t="s">
        <v>341</v>
      </c>
      <c r="L52" s="21">
        <v>0</v>
      </c>
      <c r="M52" s="21">
        <v>0</v>
      </c>
      <c r="N52" s="21">
        <v>0</v>
      </c>
      <c r="O52" s="21">
        <v>0</v>
      </c>
    </row>
    <row r="53" spans="1:15" ht="15.75">
      <c r="A53" s="46"/>
      <c r="B53" s="6"/>
      <c r="C53" s="23" t="s">
        <v>25</v>
      </c>
      <c r="D53" s="179" t="s">
        <v>342</v>
      </c>
      <c r="E53" s="179"/>
      <c r="F53" s="179"/>
      <c r="G53" s="179"/>
      <c r="H53" s="179"/>
      <c r="I53" s="179"/>
      <c r="J53" s="179"/>
      <c r="K53" s="47" t="s">
        <v>343</v>
      </c>
      <c r="L53" s="21">
        <v>0</v>
      </c>
      <c r="M53" s="21">
        <v>0</v>
      </c>
      <c r="N53" s="21">
        <v>0</v>
      </c>
      <c r="O53" s="21">
        <v>0</v>
      </c>
    </row>
    <row r="54" spans="1:15" ht="15.75">
      <c r="A54" s="46"/>
      <c r="B54" s="6"/>
      <c r="C54" s="23" t="s">
        <v>28</v>
      </c>
      <c r="D54" s="179" t="s">
        <v>344</v>
      </c>
      <c r="E54" s="179"/>
      <c r="F54" s="179"/>
      <c r="G54" s="179"/>
      <c r="H54" s="179"/>
      <c r="I54" s="179"/>
      <c r="J54" s="179"/>
      <c r="K54" s="47" t="s">
        <v>345</v>
      </c>
      <c r="L54" s="21">
        <v>0</v>
      </c>
      <c r="M54" s="21">
        <v>0</v>
      </c>
      <c r="N54" s="21">
        <v>0</v>
      </c>
      <c r="O54" s="21">
        <v>0</v>
      </c>
    </row>
    <row r="55" spans="1:15" ht="16.5" customHeight="1">
      <c r="A55" s="46"/>
      <c r="B55" s="6"/>
      <c r="C55" s="23" t="s">
        <v>31</v>
      </c>
      <c r="D55" s="179" t="s">
        <v>346</v>
      </c>
      <c r="E55" s="179"/>
      <c r="F55" s="179"/>
      <c r="G55" s="179"/>
      <c r="H55" s="179"/>
      <c r="I55" s="179"/>
      <c r="J55" s="179"/>
      <c r="K55" s="47" t="s">
        <v>347</v>
      </c>
      <c r="L55" s="138">
        <v>5094.4399999999996</v>
      </c>
      <c r="M55" s="21">
        <v>0</v>
      </c>
      <c r="N55" s="21">
        <v>5931</v>
      </c>
      <c r="O55" s="21">
        <v>0</v>
      </c>
    </row>
    <row r="56" spans="1:15" ht="12.95" customHeight="1">
      <c r="A56" s="180" t="s">
        <v>68</v>
      </c>
      <c r="B56" s="180"/>
      <c r="C56" s="180"/>
      <c r="D56" s="197" t="s">
        <v>348</v>
      </c>
      <c r="E56" s="197"/>
      <c r="F56" s="197"/>
      <c r="G56" s="197"/>
      <c r="H56" s="197"/>
      <c r="I56" s="197"/>
      <c r="J56" s="197"/>
      <c r="K56" s="180"/>
      <c r="L56" s="198">
        <f>SUM(L58:L60)</f>
        <v>0</v>
      </c>
      <c r="M56" s="198">
        <f>SUM(M58:M59)</f>
        <v>0</v>
      </c>
      <c r="N56" s="198">
        <f>SUM(N58:N59)</f>
        <v>0</v>
      </c>
      <c r="O56" s="198">
        <f>SUM(O58:O59)</f>
        <v>0</v>
      </c>
    </row>
    <row r="57" spans="1:15" ht="23.25" customHeight="1">
      <c r="A57" s="180"/>
      <c r="B57" s="180"/>
      <c r="C57" s="180"/>
      <c r="D57" s="197"/>
      <c r="E57" s="197"/>
      <c r="F57" s="197"/>
      <c r="G57" s="197"/>
      <c r="H57" s="197"/>
      <c r="I57" s="197"/>
      <c r="J57" s="197"/>
      <c r="K57" s="180"/>
      <c r="L57" s="198"/>
      <c r="M57" s="198"/>
      <c r="N57" s="198"/>
      <c r="O57" s="198"/>
    </row>
    <row r="58" spans="1:15" ht="15.75">
      <c r="A58" s="43"/>
      <c r="B58" s="44"/>
      <c r="C58" s="18" t="s">
        <v>19</v>
      </c>
      <c r="D58" s="188" t="s">
        <v>349</v>
      </c>
      <c r="E58" s="188"/>
      <c r="F58" s="188"/>
      <c r="G58" s="188"/>
      <c r="H58" s="188"/>
      <c r="I58" s="188"/>
      <c r="J58" s="188"/>
      <c r="K58" s="45" t="s">
        <v>350</v>
      </c>
      <c r="L58" s="20">
        <v>0</v>
      </c>
      <c r="M58" s="20">
        <v>0</v>
      </c>
      <c r="N58" s="20">
        <v>0</v>
      </c>
      <c r="O58" s="20">
        <v>0</v>
      </c>
    </row>
    <row r="59" spans="1:15" ht="16.5" thickBot="1">
      <c r="A59" s="49"/>
      <c r="B59" s="50"/>
      <c r="C59" s="51" t="s">
        <v>22</v>
      </c>
      <c r="D59" s="199" t="s">
        <v>351</v>
      </c>
      <c r="E59" s="199"/>
      <c r="F59" s="199"/>
      <c r="G59" s="199"/>
      <c r="H59" s="199"/>
      <c r="I59" s="199"/>
      <c r="J59" s="199"/>
      <c r="K59" s="52" t="s">
        <v>352</v>
      </c>
      <c r="L59" s="21">
        <v>0</v>
      </c>
      <c r="M59" s="53">
        <v>0</v>
      </c>
      <c r="N59" s="53">
        <v>0</v>
      </c>
      <c r="O59" s="53">
        <v>0</v>
      </c>
    </row>
    <row r="60" spans="1:15" ht="16.5" thickBot="1">
      <c r="A60" s="46"/>
      <c r="B60" s="6"/>
      <c r="C60" s="23" t="s">
        <v>25</v>
      </c>
      <c r="D60" s="199"/>
      <c r="E60" s="199"/>
      <c r="F60" s="199"/>
      <c r="G60" s="199"/>
      <c r="H60" s="199"/>
      <c r="I60" s="199"/>
      <c r="J60" s="199"/>
      <c r="K60" s="47"/>
      <c r="L60" s="21">
        <v>0</v>
      </c>
      <c r="M60" s="21">
        <v>0</v>
      </c>
      <c r="N60" s="21">
        <v>0</v>
      </c>
      <c r="O60" s="21">
        <v>0</v>
      </c>
    </row>
    <row r="61" spans="1:15" ht="15.75">
      <c r="A61" s="183" t="s">
        <v>80</v>
      </c>
      <c r="B61" s="183"/>
      <c r="C61" s="183"/>
      <c r="D61" s="179"/>
      <c r="E61" s="179"/>
      <c r="F61" s="179"/>
      <c r="G61" s="179"/>
      <c r="H61" s="179"/>
      <c r="I61" s="179"/>
      <c r="J61" s="179"/>
      <c r="K61" s="122"/>
      <c r="L61" s="123">
        <f>+SUM(L62:L66)</f>
        <v>0</v>
      </c>
      <c r="M61" s="123">
        <f>+SUM(M62:M66)</f>
        <v>0</v>
      </c>
      <c r="N61" s="123">
        <f>+SUM(N62:N66)</f>
        <v>0</v>
      </c>
      <c r="O61" s="123">
        <f>+SUM(O62:O66)</f>
        <v>0</v>
      </c>
    </row>
    <row r="62" spans="1:15" ht="15.75">
      <c r="A62" s="46"/>
      <c r="B62" s="6"/>
      <c r="C62" s="23" t="s">
        <v>19</v>
      </c>
      <c r="D62" s="179"/>
      <c r="E62" s="179"/>
      <c r="F62" s="179"/>
      <c r="G62" s="179"/>
      <c r="H62" s="179"/>
      <c r="I62" s="179"/>
      <c r="J62" s="179"/>
      <c r="K62" s="47"/>
      <c r="L62" s="21">
        <v>0</v>
      </c>
      <c r="M62" s="21">
        <v>0</v>
      </c>
      <c r="N62" s="21">
        <v>0</v>
      </c>
      <c r="O62" s="21">
        <v>0</v>
      </c>
    </row>
    <row r="63" spans="1:15" ht="15.75">
      <c r="A63" s="46"/>
      <c r="B63" s="6"/>
      <c r="C63" s="23" t="s">
        <v>22</v>
      </c>
      <c r="D63" s="179"/>
      <c r="E63" s="179"/>
      <c r="F63" s="179"/>
      <c r="G63" s="179"/>
      <c r="H63" s="179"/>
      <c r="I63" s="179"/>
      <c r="J63" s="179"/>
      <c r="K63" s="47"/>
      <c r="L63" s="21">
        <v>0</v>
      </c>
      <c r="M63" s="21">
        <v>0</v>
      </c>
      <c r="N63" s="21">
        <v>0</v>
      </c>
      <c r="O63" s="21">
        <v>0</v>
      </c>
    </row>
    <row r="64" spans="1:15" ht="15.75">
      <c r="A64" s="46"/>
      <c r="B64" s="6"/>
      <c r="C64" s="23" t="s">
        <v>25</v>
      </c>
      <c r="D64" s="179"/>
      <c r="E64" s="179"/>
      <c r="F64" s="179"/>
      <c r="G64" s="179"/>
      <c r="H64" s="179"/>
      <c r="I64" s="179"/>
      <c r="J64" s="179"/>
      <c r="K64" s="47"/>
      <c r="L64" s="21">
        <v>0</v>
      </c>
      <c r="M64" s="21">
        <v>0</v>
      </c>
      <c r="N64" s="21">
        <v>0</v>
      </c>
      <c r="O64" s="21">
        <v>0</v>
      </c>
    </row>
    <row r="65" spans="1:17" ht="15.75">
      <c r="A65" s="46"/>
      <c r="B65" s="6"/>
      <c r="C65" s="23" t="s">
        <v>28</v>
      </c>
      <c r="D65" s="179"/>
      <c r="E65" s="179"/>
      <c r="F65" s="179"/>
      <c r="G65" s="179"/>
      <c r="H65" s="179"/>
      <c r="I65" s="179"/>
      <c r="J65" s="179"/>
      <c r="K65" s="47"/>
      <c r="L65" s="21">
        <v>0</v>
      </c>
      <c r="M65" s="21">
        <v>0</v>
      </c>
      <c r="N65" s="21">
        <v>0</v>
      </c>
      <c r="O65" s="21">
        <v>0</v>
      </c>
    </row>
    <row r="66" spans="1:17" ht="16.5" thickBot="1">
      <c r="A66" s="46"/>
      <c r="B66" s="6"/>
      <c r="C66" s="23" t="s">
        <v>31</v>
      </c>
      <c r="D66" s="199"/>
      <c r="E66" s="199"/>
      <c r="F66" s="199"/>
      <c r="G66" s="199"/>
      <c r="H66" s="199"/>
      <c r="I66" s="199"/>
      <c r="J66" s="199"/>
      <c r="K66" s="47"/>
      <c r="L66" s="21">
        <v>0</v>
      </c>
      <c r="M66" s="21">
        <v>0</v>
      </c>
      <c r="N66" s="21">
        <v>0</v>
      </c>
      <c r="O66" s="21">
        <v>0</v>
      </c>
    </row>
    <row r="67" spans="1:17" ht="12.75" customHeight="1">
      <c r="A67" s="183" t="s">
        <v>188</v>
      </c>
      <c r="B67" s="183"/>
      <c r="C67" s="183"/>
      <c r="D67" s="187" t="s">
        <v>117</v>
      </c>
      <c r="E67" s="187"/>
      <c r="F67" s="187"/>
      <c r="G67" s="187"/>
      <c r="H67" s="187"/>
      <c r="I67" s="187"/>
      <c r="J67" s="187"/>
      <c r="K67" s="7"/>
      <c r="L67" s="13">
        <f>+SUM(L68:L69)</f>
        <v>0</v>
      </c>
      <c r="M67" s="13">
        <f>+SUM(M68:M69)</f>
        <v>0</v>
      </c>
      <c r="N67" s="13">
        <f>+SUM(N68:N69)</f>
        <v>0</v>
      </c>
      <c r="O67" s="13">
        <f>+SUM(O68:O69)</f>
        <v>0</v>
      </c>
    </row>
    <row r="68" spans="1:17" ht="12.75" customHeight="1">
      <c r="A68" s="46"/>
      <c r="B68" s="6"/>
      <c r="C68" s="23" t="s">
        <v>19</v>
      </c>
      <c r="D68" s="179" t="s">
        <v>117</v>
      </c>
      <c r="E68" s="179"/>
      <c r="F68" s="179"/>
      <c r="G68" s="179"/>
      <c r="H68" s="179"/>
      <c r="I68" s="179"/>
      <c r="J68" s="179"/>
      <c r="K68" s="47" t="s">
        <v>353</v>
      </c>
      <c r="L68" s="21">
        <v>0</v>
      </c>
      <c r="M68" s="21">
        <v>0</v>
      </c>
      <c r="N68" s="21">
        <v>0</v>
      </c>
      <c r="O68" s="21">
        <v>0</v>
      </c>
    </row>
    <row r="69" spans="1:17" ht="16.5" thickBot="1">
      <c r="A69" s="49"/>
      <c r="B69" s="50"/>
      <c r="C69" s="51" t="s">
        <v>22</v>
      </c>
      <c r="D69" s="199" t="s">
        <v>354</v>
      </c>
      <c r="E69" s="199"/>
      <c r="F69" s="199"/>
      <c r="G69" s="199"/>
      <c r="H69" s="199"/>
      <c r="I69" s="199"/>
      <c r="J69" s="199"/>
      <c r="K69" s="52" t="s">
        <v>355</v>
      </c>
      <c r="L69" s="53">
        <v>0</v>
      </c>
      <c r="M69" s="53">
        <v>0</v>
      </c>
      <c r="N69" s="53">
        <v>0</v>
      </c>
      <c r="O69" s="53">
        <v>0</v>
      </c>
    </row>
    <row r="70" spans="1:17" ht="15">
      <c r="A70" s="6"/>
      <c r="B70" s="6"/>
      <c r="C70" s="6"/>
      <c r="D70" s="6"/>
      <c r="E70" s="6"/>
      <c r="F70" s="6"/>
      <c r="G70" s="6"/>
      <c r="H70" s="6"/>
      <c r="I70" s="6"/>
      <c r="J70" s="6"/>
      <c r="K70" s="6"/>
      <c r="L70" s="6"/>
      <c r="M70" s="6"/>
      <c r="N70" s="6"/>
      <c r="O70" s="6"/>
    </row>
    <row r="71" spans="1:17" ht="15.75">
      <c r="A71" s="6"/>
      <c r="B71" s="6"/>
      <c r="C71" s="6"/>
      <c r="D71" s="6"/>
      <c r="E71" s="6"/>
      <c r="F71" s="6"/>
      <c r="G71" s="6"/>
      <c r="H71" s="6"/>
      <c r="I71" s="6"/>
      <c r="J71" s="6"/>
      <c r="K71" s="6"/>
      <c r="L71" s="7">
        <v>1</v>
      </c>
      <c r="M71" s="7">
        <v>2</v>
      </c>
      <c r="N71" s="7">
        <v>3</v>
      </c>
      <c r="O71" s="7">
        <v>4</v>
      </c>
    </row>
    <row r="72" spans="1:17" ht="15.2" customHeight="1">
      <c r="A72" s="182" t="s">
        <v>5</v>
      </c>
      <c r="B72" s="182"/>
      <c r="C72" s="182"/>
      <c r="D72" s="180" t="s">
        <v>6</v>
      </c>
      <c r="E72" s="180"/>
      <c r="F72" s="180"/>
      <c r="G72" s="180"/>
      <c r="H72" s="180"/>
      <c r="I72" s="180"/>
      <c r="J72" s="180"/>
      <c r="K72" s="180" t="s">
        <v>7</v>
      </c>
      <c r="L72" s="183" t="s">
        <v>263</v>
      </c>
      <c r="M72" s="183"/>
      <c r="N72" s="183" t="s">
        <v>264</v>
      </c>
      <c r="O72" s="183"/>
    </row>
    <row r="73" spans="1:17" ht="15.75">
      <c r="A73" s="182"/>
      <c r="B73" s="182"/>
      <c r="C73" s="182"/>
      <c r="D73" s="180"/>
      <c r="E73" s="180"/>
      <c r="F73" s="180"/>
      <c r="G73" s="180"/>
      <c r="H73" s="180"/>
      <c r="I73" s="180"/>
      <c r="J73" s="180"/>
      <c r="K73" s="180"/>
      <c r="L73" s="7" t="s">
        <v>265</v>
      </c>
      <c r="M73" s="7" t="s">
        <v>266</v>
      </c>
      <c r="N73" s="7" t="s">
        <v>265</v>
      </c>
      <c r="O73" s="7" t="s">
        <v>266</v>
      </c>
    </row>
    <row r="74" spans="1:17" ht="15.75">
      <c r="A74" s="185" t="s">
        <v>94</v>
      </c>
      <c r="B74" s="185"/>
      <c r="C74" s="185"/>
      <c r="D74" s="187" t="s">
        <v>356</v>
      </c>
      <c r="E74" s="187"/>
      <c r="F74" s="187"/>
      <c r="G74" s="187"/>
      <c r="H74" s="187"/>
      <c r="I74" s="187"/>
      <c r="J74" s="187"/>
      <c r="K74" s="42"/>
      <c r="L74" s="13">
        <f>+L75+L90+L106</f>
        <v>7040758.3600000003</v>
      </c>
      <c r="M74" s="13">
        <f>+M75+M90+M106</f>
        <v>206010</v>
      </c>
      <c r="N74" s="13">
        <f>+N75+N90+N106</f>
        <v>7412633.5</v>
      </c>
      <c r="O74" s="13">
        <f>+O75+O90+O106</f>
        <v>30826</v>
      </c>
      <c r="Q74" s="14"/>
    </row>
    <row r="75" spans="1:17" ht="15.75">
      <c r="A75" s="183" t="s">
        <v>17</v>
      </c>
      <c r="B75" s="183"/>
      <c r="C75" s="183"/>
      <c r="D75" s="187" t="s">
        <v>357</v>
      </c>
      <c r="E75" s="187"/>
      <c r="F75" s="187"/>
      <c r="G75" s="187"/>
      <c r="H75" s="187"/>
      <c r="I75" s="187"/>
      <c r="J75" s="187"/>
      <c r="K75" s="7"/>
      <c r="L75" s="13">
        <f>SUM(L76:L89)</f>
        <v>346890</v>
      </c>
      <c r="M75" s="13">
        <f>SUM(M76:M89)</f>
        <v>206010</v>
      </c>
      <c r="N75" s="13">
        <f>SUM(N76:N89)</f>
        <v>226565</v>
      </c>
      <c r="O75" s="13">
        <f>SUM(O76:O89)</f>
        <v>30826</v>
      </c>
    </row>
    <row r="76" spans="1:17" ht="15.75">
      <c r="A76" s="43"/>
      <c r="B76" s="44"/>
      <c r="C76" s="18" t="s">
        <v>19</v>
      </c>
      <c r="D76" s="188" t="s">
        <v>358</v>
      </c>
      <c r="E76" s="188"/>
      <c r="F76" s="188"/>
      <c r="G76" s="188"/>
      <c r="H76" s="188"/>
      <c r="I76" s="188"/>
      <c r="J76" s="188"/>
      <c r="K76" s="45" t="s">
        <v>359</v>
      </c>
      <c r="L76" s="20">
        <v>0</v>
      </c>
      <c r="M76" s="20">
        <v>0</v>
      </c>
      <c r="N76" s="20">
        <v>0</v>
      </c>
      <c r="O76" s="20">
        <v>0</v>
      </c>
    </row>
    <row r="77" spans="1:17" ht="15.75">
      <c r="A77" s="46"/>
      <c r="B77" s="6"/>
      <c r="C77" s="23" t="s">
        <v>22</v>
      </c>
      <c r="D77" s="179" t="s">
        <v>360</v>
      </c>
      <c r="E77" s="179"/>
      <c r="F77" s="179"/>
      <c r="G77" s="179"/>
      <c r="H77" s="179"/>
      <c r="I77" s="179"/>
      <c r="J77" s="179"/>
      <c r="K77" s="47" t="s">
        <v>361</v>
      </c>
      <c r="L77" s="113">
        <f>552900-M77</f>
        <v>346890</v>
      </c>
      <c r="M77" s="113">
        <v>206010</v>
      </c>
      <c r="N77" s="113">
        <v>226565</v>
      </c>
      <c r="O77" s="113">
        <v>30826</v>
      </c>
    </row>
    <row r="78" spans="1:17" ht="15.75">
      <c r="A78" s="46"/>
      <c r="B78" s="6"/>
      <c r="C78" s="23" t="s">
        <v>25</v>
      </c>
      <c r="D78" s="179" t="s">
        <v>362</v>
      </c>
      <c r="E78" s="179"/>
      <c r="F78" s="179"/>
      <c r="G78" s="179"/>
      <c r="H78" s="179"/>
      <c r="I78" s="179"/>
      <c r="J78" s="179"/>
      <c r="K78" s="47" t="s">
        <v>363</v>
      </c>
      <c r="L78" s="21">
        <v>0</v>
      </c>
      <c r="M78" s="21">
        <v>0</v>
      </c>
      <c r="N78" s="21">
        <v>0</v>
      </c>
      <c r="O78" s="21">
        <v>0</v>
      </c>
    </row>
    <row r="79" spans="1:17" ht="15.75">
      <c r="A79" s="46"/>
      <c r="B79" s="6"/>
      <c r="C79" s="23" t="s">
        <v>28</v>
      </c>
      <c r="D79" s="179" t="s">
        <v>364</v>
      </c>
      <c r="E79" s="179"/>
      <c r="F79" s="179"/>
      <c r="G79" s="179"/>
      <c r="H79" s="179"/>
      <c r="I79" s="179"/>
      <c r="J79" s="179"/>
      <c r="K79" s="47" t="s">
        <v>365</v>
      </c>
      <c r="L79" s="21">
        <v>0</v>
      </c>
      <c r="M79" s="21">
        <v>0</v>
      </c>
      <c r="N79" s="21">
        <v>0</v>
      </c>
      <c r="O79" s="21">
        <v>0</v>
      </c>
    </row>
    <row r="80" spans="1:17" ht="15.75">
      <c r="A80" s="46"/>
      <c r="B80" s="6"/>
      <c r="C80" s="23" t="s">
        <v>40</v>
      </c>
      <c r="D80" s="179" t="s">
        <v>366</v>
      </c>
      <c r="E80" s="179"/>
      <c r="F80" s="179"/>
      <c r="G80" s="179"/>
      <c r="H80" s="179"/>
      <c r="I80" s="179"/>
      <c r="J80" s="179"/>
      <c r="K80" s="47" t="s">
        <v>367</v>
      </c>
      <c r="L80" s="21">
        <v>0</v>
      </c>
      <c r="M80" s="21">
        <v>0</v>
      </c>
      <c r="N80" s="21">
        <v>0</v>
      </c>
      <c r="O80" s="21">
        <v>0</v>
      </c>
    </row>
    <row r="81" spans="1:15" ht="15.75">
      <c r="A81" s="46"/>
      <c r="B81" s="6"/>
      <c r="C81" s="23" t="s">
        <v>43</v>
      </c>
      <c r="D81" s="179" t="s">
        <v>308</v>
      </c>
      <c r="E81" s="179"/>
      <c r="F81" s="179"/>
      <c r="G81" s="179"/>
      <c r="H81" s="179"/>
      <c r="I81" s="179"/>
      <c r="J81" s="179"/>
      <c r="K81" s="47" t="s">
        <v>368</v>
      </c>
      <c r="L81" s="21">
        <v>0</v>
      </c>
      <c r="M81" s="21">
        <v>0</v>
      </c>
      <c r="N81" s="21">
        <v>0</v>
      </c>
      <c r="O81" s="21">
        <v>0</v>
      </c>
    </row>
    <row r="82" spans="1:15" ht="15.75">
      <c r="A82" s="46"/>
      <c r="B82" s="6"/>
      <c r="C82" s="23" t="s">
        <v>65</v>
      </c>
      <c r="D82" s="179" t="s">
        <v>310</v>
      </c>
      <c r="E82" s="179"/>
      <c r="F82" s="179"/>
      <c r="G82" s="179"/>
      <c r="H82" s="179"/>
      <c r="I82" s="179"/>
      <c r="J82" s="179"/>
      <c r="K82" s="47" t="s">
        <v>369</v>
      </c>
      <c r="L82" s="21">
        <v>0</v>
      </c>
      <c r="M82" s="21">
        <v>0</v>
      </c>
      <c r="N82" s="21">
        <v>0</v>
      </c>
      <c r="O82" s="21">
        <v>0</v>
      </c>
    </row>
    <row r="83" spans="1:15" ht="15.75">
      <c r="A83" s="46"/>
      <c r="B83" s="6"/>
      <c r="C83" s="23" t="s">
        <v>115</v>
      </c>
      <c r="D83" s="179" t="s">
        <v>370</v>
      </c>
      <c r="E83" s="179"/>
      <c r="F83" s="179"/>
      <c r="G83" s="179"/>
      <c r="H83" s="179"/>
      <c r="I83" s="179"/>
      <c r="J83" s="179"/>
      <c r="K83" s="47" t="s">
        <v>371</v>
      </c>
      <c r="L83" s="21">
        <v>0</v>
      </c>
      <c r="M83" s="21">
        <v>0</v>
      </c>
      <c r="N83" s="21">
        <v>0</v>
      </c>
      <c r="O83" s="21">
        <v>0</v>
      </c>
    </row>
    <row r="84" spans="1:15" ht="15.75">
      <c r="A84" s="46"/>
      <c r="B84" s="6"/>
      <c r="C84" s="23" t="s">
        <v>116</v>
      </c>
      <c r="D84" s="179" t="s">
        <v>372</v>
      </c>
      <c r="E84" s="179"/>
      <c r="F84" s="179"/>
      <c r="G84" s="179"/>
      <c r="H84" s="179"/>
      <c r="I84" s="179"/>
      <c r="J84" s="179"/>
      <c r="K84" s="47" t="s">
        <v>373</v>
      </c>
      <c r="L84" s="21">
        <v>0</v>
      </c>
      <c r="M84" s="21">
        <v>0</v>
      </c>
      <c r="N84" s="21">
        <v>0</v>
      </c>
      <c r="O84" s="21">
        <v>0</v>
      </c>
    </row>
    <row r="85" spans="1:15" ht="15.75">
      <c r="A85" s="46"/>
      <c r="B85" s="6"/>
      <c r="C85" s="23" t="s">
        <v>118</v>
      </c>
      <c r="D85" s="179" t="s">
        <v>374</v>
      </c>
      <c r="E85" s="179"/>
      <c r="F85" s="179"/>
      <c r="G85" s="179"/>
      <c r="H85" s="179"/>
      <c r="I85" s="179"/>
      <c r="J85" s="179"/>
      <c r="K85" s="47" t="s">
        <v>375</v>
      </c>
      <c r="L85" s="21">
        <v>0</v>
      </c>
      <c r="M85" s="21">
        <v>0</v>
      </c>
      <c r="N85" s="21">
        <v>0</v>
      </c>
      <c r="O85" s="21">
        <v>0</v>
      </c>
    </row>
    <row r="86" spans="1:15" ht="15.75">
      <c r="A86" s="46"/>
      <c r="B86" s="6"/>
      <c r="C86" s="23" t="s">
        <v>120</v>
      </c>
      <c r="D86" s="179" t="s">
        <v>376</v>
      </c>
      <c r="E86" s="179"/>
      <c r="F86" s="179"/>
      <c r="G86" s="179"/>
      <c r="H86" s="179"/>
      <c r="I86" s="179"/>
      <c r="J86" s="179"/>
      <c r="K86" s="47" t="s">
        <v>377</v>
      </c>
      <c r="L86" s="21">
        <v>0</v>
      </c>
      <c r="M86" s="21">
        <v>0</v>
      </c>
      <c r="N86" s="21">
        <v>0</v>
      </c>
      <c r="O86" s="21">
        <v>0</v>
      </c>
    </row>
    <row r="87" spans="1:15" ht="15.75">
      <c r="A87" s="46"/>
      <c r="B87" s="6"/>
      <c r="C87" s="23" t="s">
        <v>122</v>
      </c>
      <c r="D87" s="179" t="s">
        <v>378</v>
      </c>
      <c r="E87" s="179"/>
      <c r="F87" s="179"/>
      <c r="G87" s="179"/>
      <c r="H87" s="179"/>
      <c r="I87" s="179"/>
      <c r="J87" s="179"/>
      <c r="K87" s="47" t="s">
        <v>379</v>
      </c>
      <c r="L87" s="21">
        <v>0</v>
      </c>
      <c r="M87" s="21">
        <v>0</v>
      </c>
      <c r="N87" s="21">
        <v>0</v>
      </c>
      <c r="O87" s="21">
        <v>0</v>
      </c>
    </row>
    <row r="88" spans="1:15" ht="15.75">
      <c r="A88" s="46"/>
      <c r="B88" s="6"/>
      <c r="C88" s="23" t="s">
        <v>125</v>
      </c>
      <c r="D88" s="179" t="s">
        <v>380</v>
      </c>
      <c r="E88" s="179"/>
      <c r="F88" s="179"/>
      <c r="G88" s="179"/>
      <c r="H88" s="179"/>
      <c r="I88" s="179"/>
      <c r="J88" s="179"/>
      <c r="K88" s="47" t="s">
        <v>381</v>
      </c>
      <c r="L88" s="21">
        <v>0</v>
      </c>
      <c r="M88" s="21">
        <v>0</v>
      </c>
      <c r="N88" s="21">
        <v>0</v>
      </c>
      <c r="O88" s="21">
        <v>0</v>
      </c>
    </row>
    <row r="89" spans="1:15" ht="15.75">
      <c r="A89" s="46"/>
      <c r="B89" s="6"/>
      <c r="C89" s="23" t="s">
        <v>128</v>
      </c>
      <c r="D89" s="179" t="s">
        <v>382</v>
      </c>
      <c r="E89" s="179"/>
      <c r="F89" s="179"/>
      <c r="G89" s="179"/>
      <c r="H89" s="179"/>
      <c r="I89" s="179"/>
      <c r="J89" s="179"/>
      <c r="K89" s="47" t="s">
        <v>383</v>
      </c>
      <c r="L89" s="21">
        <v>0</v>
      </c>
      <c r="M89" s="21">
        <v>0</v>
      </c>
      <c r="N89" s="21">
        <v>0</v>
      </c>
      <c r="O89" s="21">
        <v>0</v>
      </c>
    </row>
    <row r="90" spans="1:15" ht="15.75">
      <c r="A90" s="183" t="s">
        <v>46</v>
      </c>
      <c r="B90" s="183"/>
      <c r="C90" s="183"/>
      <c r="D90" s="187" t="s">
        <v>384</v>
      </c>
      <c r="E90" s="187"/>
      <c r="F90" s="187"/>
      <c r="G90" s="187"/>
      <c r="H90" s="187"/>
      <c r="I90" s="187"/>
      <c r="J90" s="187"/>
      <c r="K90" s="7"/>
      <c r="L90" s="13">
        <f>SUM(L92:L95)</f>
        <v>0</v>
      </c>
      <c r="M90" s="13">
        <f>SUM(M92:M95)</f>
        <v>0</v>
      </c>
      <c r="N90" s="13">
        <f>SUM(N92:N95)</f>
        <v>0</v>
      </c>
      <c r="O90" s="13">
        <f>SUM(O92:O95)</f>
        <v>0</v>
      </c>
    </row>
    <row r="91" spans="1:15" ht="15.75">
      <c r="A91" s="22"/>
      <c r="B91" s="3"/>
      <c r="C91" s="23" t="s">
        <v>19</v>
      </c>
      <c r="D91" s="188" t="s">
        <v>385</v>
      </c>
      <c r="E91" s="188"/>
      <c r="F91" s="188"/>
      <c r="G91" s="188"/>
      <c r="H91" s="188"/>
      <c r="I91" s="188"/>
      <c r="J91" s="188"/>
      <c r="K91" s="32" t="s">
        <v>386</v>
      </c>
      <c r="L91" s="33">
        <v>0</v>
      </c>
      <c r="M91" s="33">
        <v>0</v>
      </c>
      <c r="N91" s="114">
        <v>0</v>
      </c>
      <c r="O91" s="33">
        <v>0</v>
      </c>
    </row>
    <row r="92" spans="1:15" ht="15.75">
      <c r="A92" s="46"/>
      <c r="B92" s="6"/>
      <c r="C92" s="23" t="s">
        <v>22</v>
      </c>
      <c r="D92" s="179" t="s">
        <v>340</v>
      </c>
      <c r="E92" s="179"/>
      <c r="F92" s="179"/>
      <c r="G92" s="179"/>
      <c r="H92" s="179"/>
      <c r="I92" s="179"/>
      <c r="J92" s="179"/>
      <c r="K92" s="47" t="s">
        <v>387</v>
      </c>
      <c r="L92" s="21">
        <v>0</v>
      </c>
      <c r="M92" s="21">
        <v>0</v>
      </c>
      <c r="N92" s="113">
        <v>0</v>
      </c>
      <c r="O92" s="21">
        <v>0</v>
      </c>
    </row>
    <row r="93" spans="1:15" ht="15.75">
      <c r="A93" s="46"/>
      <c r="B93" s="6"/>
      <c r="C93" s="23" t="s">
        <v>25</v>
      </c>
      <c r="D93" s="179" t="s">
        <v>388</v>
      </c>
      <c r="E93" s="179"/>
      <c r="F93" s="179"/>
      <c r="G93" s="179"/>
      <c r="H93" s="179"/>
      <c r="I93" s="179"/>
      <c r="J93" s="179"/>
      <c r="K93" s="47" t="s">
        <v>389</v>
      </c>
      <c r="L93" s="21">
        <v>0</v>
      </c>
      <c r="M93" s="21">
        <v>0</v>
      </c>
      <c r="N93" s="113">
        <v>0</v>
      </c>
      <c r="O93" s="21">
        <v>0</v>
      </c>
    </row>
    <row r="94" spans="1:15" ht="15.75">
      <c r="A94" s="46"/>
      <c r="B94" s="6"/>
      <c r="C94" s="23" t="s">
        <v>28</v>
      </c>
      <c r="D94" s="179" t="s">
        <v>390</v>
      </c>
      <c r="E94" s="179"/>
      <c r="F94" s="179"/>
      <c r="G94" s="179"/>
      <c r="H94" s="179"/>
      <c r="I94" s="179"/>
      <c r="J94" s="179"/>
      <c r="K94" s="47" t="s">
        <v>391</v>
      </c>
      <c r="L94" s="21">
        <v>0</v>
      </c>
      <c r="M94" s="21">
        <v>0</v>
      </c>
      <c r="N94" s="113">
        <v>0</v>
      </c>
      <c r="O94" s="21">
        <v>0</v>
      </c>
    </row>
    <row r="95" spans="1:15" ht="15.75">
      <c r="A95" s="46"/>
      <c r="B95" s="6"/>
      <c r="C95" s="23" t="s">
        <v>34</v>
      </c>
      <c r="D95" s="179" t="s">
        <v>392</v>
      </c>
      <c r="E95" s="179"/>
      <c r="F95" s="179"/>
      <c r="G95" s="179"/>
      <c r="H95" s="179"/>
      <c r="I95" s="179"/>
      <c r="J95" s="179"/>
      <c r="K95" s="47" t="s">
        <v>393</v>
      </c>
      <c r="L95" s="21">
        <v>0</v>
      </c>
      <c r="M95" s="21">
        <v>0</v>
      </c>
      <c r="N95" s="113">
        <v>0</v>
      </c>
      <c r="O95" s="21">
        <v>0</v>
      </c>
    </row>
    <row r="96" spans="1:15" ht="15.75">
      <c r="A96" s="183" t="s">
        <v>68</v>
      </c>
      <c r="B96" s="183"/>
      <c r="C96" s="183" t="s">
        <v>68</v>
      </c>
      <c r="D96" s="124"/>
      <c r="E96" s="125"/>
      <c r="F96" s="125"/>
      <c r="G96" s="125"/>
      <c r="H96" s="125"/>
      <c r="I96" s="125"/>
      <c r="J96" s="126"/>
      <c r="K96" s="122"/>
      <c r="L96" s="123">
        <f>+SUM(L97:L105)</f>
        <v>0</v>
      </c>
      <c r="M96" s="123">
        <f>+SUM(M97:M105)</f>
        <v>0</v>
      </c>
      <c r="N96" s="123">
        <f>+SUM(N97:N105)</f>
        <v>0</v>
      </c>
      <c r="O96" s="123">
        <f>+SUM(O97:O105)</f>
        <v>0</v>
      </c>
    </row>
    <row r="97" spans="1:15" ht="15.75">
      <c r="A97" s="46"/>
      <c r="B97" s="6"/>
      <c r="C97" s="23" t="s">
        <v>19</v>
      </c>
      <c r="D97" s="120"/>
      <c r="E97" s="36"/>
      <c r="F97" s="36"/>
      <c r="G97" s="36"/>
      <c r="H97" s="36"/>
      <c r="I97" s="36"/>
      <c r="J97" s="119"/>
      <c r="K97" s="47"/>
      <c r="L97" s="21">
        <v>0</v>
      </c>
      <c r="M97" s="21">
        <v>0</v>
      </c>
      <c r="N97" s="113">
        <v>0</v>
      </c>
      <c r="O97" s="21">
        <v>0</v>
      </c>
    </row>
    <row r="98" spans="1:15" ht="15.75">
      <c r="A98" s="46"/>
      <c r="B98" s="6"/>
      <c r="C98" s="23" t="s">
        <v>22</v>
      </c>
      <c r="D98" s="120"/>
      <c r="E98" s="36"/>
      <c r="F98" s="36"/>
      <c r="G98" s="36"/>
      <c r="H98" s="36"/>
      <c r="I98" s="36"/>
      <c r="J98" s="119"/>
      <c r="K98" s="47"/>
      <c r="L98" s="21">
        <v>0</v>
      </c>
      <c r="M98" s="21">
        <v>0</v>
      </c>
      <c r="N98" s="113">
        <v>0</v>
      </c>
      <c r="O98" s="21">
        <v>0</v>
      </c>
    </row>
    <row r="99" spans="1:15" ht="15.75">
      <c r="A99" s="46"/>
      <c r="B99" s="6"/>
      <c r="C99" s="23" t="s">
        <v>25</v>
      </c>
      <c r="D99" s="120"/>
      <c r="E99" s="36"/>
      <c r="F99" s="36"/>
      <c r="G99" s="36"/>
      <c r="H99" s="36"/>
      <c r="I99" s="36"/>
      <c r="J99" s="119"/>
      <c r="K99" s="47"/>
      <c r="L99" s="21">
        <v>0</v>
      </c>
      <c r="M99" s="21">
        <v>0</v>
      </c>
      <c r="N99" s="113">
        <v>0</v>
      </c>
      <c r="O99" s="21">
        <v>0</v>
      </c>
    </row>
    <row r="100" spans="1:15" ht="15.75">
      <c r="A100" s="46"/>
      <c r="B100" s="6"/>
      <c r="C100" s="23" t="s">
        <v>28</v>
      </c>
      <c r="D100" s="120"/>
      <c r="E100" s="36"/>
      <c r="F100" s="36"/>
      <c r="G100" s="36"/>
      <c r="H100" s="36"/>
      <c r="I100" s="36"/>
      <c r="J100" s="119"/>
      <c r="K100" s="47"/>
      <c r="L100" s="21">
        <v>0</v>
      </c>
      <c r="M100" s="21">
        <v>0</v>
      </c>
      <c r="N100" s="113">
        <v>0</v>
      </c>
      <c r="O100" s="21">
        <v>0</v>
      </c>
    </row>
    <row r="101" spans="1:15" ht="15.75">
      <c r="A101" s="46"/>
      <c r="B101" s="6"/>
      <c r="C101" s="23" t="s">
        <v>31</v>
      </c>
      <c r="D101" s="120"/>
      <c r="E101" s="36"/>
      <c r="F101" s="36"/>
      <c r="G101" s="36"/>
      <c r="H101" s="36"/>
      <c r="I101" s="36"/>
      <c r="J101" s="119"/>
      <c r="K101" s="47"/>
      <c r="L101" s="21">
        <v>0</v>
      </c>
      <c r="M101" s="21">
        <v>0</v>
      </c>
      <c r="N101" s="113">
        <v>0</v>
      </c>
      <c r="O101" s="21">
        <v>0</v>
      </c>
    </row>
    <row r="102" spans="1:15" ht="15.75">
      <c r="A102" s="46"/>
      <c r="B102" s="6"/>
      <c r="C102" s="23" t="s">
        <v>34</v>
      </c>
      <c r="D102" s="120"/>
      <c r="E102" s="36"/>
      <c r="F102" s="36"/>
      <c r="G102" s="36"/>
      <c r="H102" s="36"/>
      <c r="I102" s="36"/>
      <c r="J102" s="119"/>
      <c r="K102" s="47"/>
      <c r="L102" s="21">
        <v>0</v>
      </c>
      <c r="M102" s="21">
        <v>0</v>
      </c>
      <c r="N102" s="113">
        <v>0</v>
      </c>
      <c r="O102" s="21">
        <v>0</v>
      </c>
    </row>
    <row r="103" spans="1:15" ht="15.75">
      <c r="A103" s="46"/>
      <c r="B103" s="6"/>
      <c r="C103" s="23" t="s">
        <v>37</v>
      </c>
      <c r="D103" s="120"/>
      <c r="E103" s="36"/>
      <c r="F103" s="36"/>
      <c r="G103" s="36"/>
      <c r="H103" s="36"/>
      <c r="I103" s="36"/>
      <c r="J103" s="119"/>
      <c r="K103" s="47"/>
      <c r="L103" s="21">
        <v>0</v>
      </c>
      <c r="M103" s="21">
        <v>0</v>
      </c>
      <c r="N103" s="113">
        <v>0</v>
      </c>
      <c r="O103" s="21">
        <v>0</v>
      </c>
    </row>
    <row r="104" spans="1:15" ht="15.75">
      <c r="A104" s="46"/>
      <c r="B104" s="6"/>
      <c r="C104" s="23" t="s">
        <v>40</v>
      </c>
      <c r="D104" s="120"/>
      <c r="E104" s="36"/>
      <c r="F104" s="36"/>
      <c r="G104" s="36"/>
      <c r="H104" s="36"/>
      <c r="I104" s="36"/>
      <c r="J104" s="119"/>
      <c r="K104" s="47"/>
      <c r="L104" s="21">
        <v>0</v>
      </c>
      <c r="M104" s="21">
        <v>0</v>
      </c>
      <c r="N104" s="113">
        <v>0</v>
      </c>
      <c r="O104" s="21">
        <v>0</v>
      </c>
    </row>
    <row r="105" spans="1:15" ht="15.75">
      <c r="A105" s="46"/>
      <c r="B105" s="6"/>
      <c r="C105" s="23" t="s">
        <v>43</v>
      </c>
      <c r="D105" s="120"/>
      <c r="E105" s="127"/>
      <c r="F105" s="127"/>
      <c r="G105" s="127"/>
      <c r="H105" s="127"/>
      <c r="I105" s="127"/>
      <c r="J105" s="128"/>
      <c r="K105" s="47"/>
      <c r="L105" s="21">
        <v>0</v>
      </c>
      <c r="M105" s="21">
        <v>0</v>
      </c>
      <c r="N105" s="113">
        <v>0</v>
      </c>
      <c r="O105" s="21">
        <v>0</v>
      </c>
    </row>
    <row r="106" spans="1:15" ht="12.95" customHeight="1">
      <c r="A106" s="180" t="s">
        <v>80</v>
      </c>
      <c r="B106" s="180"/>
      <c r="C106" s="180"/>
      <c r="D106" s="197" t="s">
        <v>394</v>
      </c>
      <c r="E106" s="197"/>
      <c r="F106" s="197"/>
      <c r="G106" s="197"/>
      <c r="H106" s="197"/>
      <c r="I106" s="197"/>
      <c r="J106" s="197"/>
      <c r="K106" s="180"/>
      <c r="L106" s="198">
        <f>SUM(L108:L111)</f>
        <v>6693868.3600000003</v>
      </c>
      <c r="M106" s="198">
        <f>SUM(M108:M111)</f>
        <v>0</v>
      </c>
      <c r="N106" s="198">
        <f>SUM(N108:N111)</f>
        <v>7186068.5</v>
      </c>
      <c r="O106" s="198">
        <f>SUM(O108:O111)</f>
        <v>0</v>
      </c>
    </row>
    <row r="107" spans="1:15" ht="18" customHeight="1">
      <c r="A107" s="180"/>
      <c r="B107" s="180"/>
      <c r="C107" s="180"/>
      <c r="D107" s="197"/>
      <c r="E107" s="197"/>
      <c r="F107" s="197"/>
      <c r="G107" s="197"/>
      <c r="H107" s="197"/>
      <c r="I107" s="197"/>
      <c r="J107" s="197"/>
      <c r="K107" s="180"/>
      <c r="L107" s="198"/>
      <c r="M107" s="198"/>
      <c r="N107" s="198"/>
      <c r="O107" s="198"/>
    </row>
    <row r="108" spans="1:15" ht="15.75">
      <c r="A108" s="46"/>
      <c r="B108" s="6"/>
      <c r="C108" s="3" t="s">
        <v>19</v>
      </c>
      <c r="D108" s="179" t="s">
        <v>395</v>
      </c>
      <c r="E108" s="179"/>
      <c r="F108" s="179"/>
      <c r="G108" s="179"/>
      <c r="H108" s="179"/>
      <c r="I108" s="179"/>
      <c r="J108" s="179"/>
      <c r="K108" s="54" t="s">
        <v>396</v>
      </c>
      <c r="L108" s="21">
        <v>0</v>
      </c>
      <c r="M108" s="21">
        <v>0</v>
      </c>
      <c r="N108" s="21">
        <v>0</v>
      </c>
      <c r="O108" s="21">
        <v>0</v>
      </c>
    </row>
    <row r="109" spans="1:15" ht="15.75" customHeight="1">
      <c r="A109" s="46"/>
      <c r="B109" s="6"/>
      <c r="C109" s="3" t="s">
        <v>22</v>
      </c>
      <c r="D109" s="179" t="s">
        <v>397</v>
      </c>
      <c r="E109" s="179"/>
      <c r="F109" s="179"/>
      <c r="G109" s="179"/>
      <c r="H109" s="179"/>
      <c r="I109" s="179"/>
      <c r="J109" s="179"/>
      <c r="K109" s="54" t="s">
        <v>398</v>
      </c>
      <c r="L109" s="21">
        <v>6693868.3600000003</v>
      </c>
      <c r="M109" s="21">
        <v>0</v>
      </c>
      <c r="N109" s="21">
        <v>7186068.5</v>
      </c>
      <c r="O109" s="21">
        <v>0</v>
      </c>
    </row>
    <row r="110" spans="1:15" ht="15.75" customHeight="1">
      <c r="A110" s="46"/>
      <c r="B110" s="6"/>
      <c r="C110" s="3" t="s">
        <v>25</v>
      </c>
      <c r="D110" s="179" t="s">
        <v>399</v>
      </c>
      <c r="E110" s="179"/>
      <c r="F110" s="179"/>
      <c r="G110" s="179"/>
      <c r="H110" s="179"/>
      <c r="I110" s="179"/>
      <c r="J110" s="179"/>
      <c r="K110" s="54" t="s">
        <v>400</v>
      </c>
      <c r="L110" s="21">
        <v>0</v>
      </c>
      <c r="M110" s="21">
        <v>0</v>
      </c>
      <c r="N110" s="21">
        <v>0</v>
      </c>
      <c r="O110" s="21">
        <v>0</v>
      </c>
    </row>
    <row r="111" spans="1:15" ht="15.75">
      <c r="A111" s="46"/>
      <c r="B111" s="6"/>
      <c r="C111" s="23" t="s">
        <v>28</v>
      </c>
      <c r="D111" s="179" t="s">
        <v>401</v>
      </c>
      <c r="E111" s="179"/>
      <c r="F111" s="179"/>
      <c r="G111" s="179"/>
      <c r="H111" s="179"/>
      <c r="I111" s="179"/>
      <c r="J111" s="179"/>
      <c r="K111" s="47" t="s">
        <v>402</v>
      </c>
      <c r="L111" s="21">
        <v>0</v>
      </c>
      <c r="M111" s="21">
        <v>0</v>
      </c>
      <c r="N111" s="21">
        <v>0</v>
      </c>
      <c r="O111" s="21">
        <v>0</v>
      </c>
    </row>
    <row r="112" spans="1:15" ht="15.75" customHeight="1">
      <c r="A112" s="183" t="s">
        <v>188</v>
      </c>
      <c r="B112" s="183"/>
      <c r="C112" s="183" t="s">
        <v>68</v>
      </c>
      <c r="D112" s="124"/>
      <c r="E112" s="125"/>
      <c r="F112" s="125"/>
      <c r="G112" s="125"/>
      <c r="H112" s="125"/>
      <c r="I112" s="125"/>
      <c r="J112" s="126"/>
      <c r="K112" s="122"/>
      <c r="L112" s="123">
        <f>+SUM(L113:L118)</f>
        <v>0</v>
      </c>
      <c r="M112" s="123">
        <f>+SUM(M113:M118)</f>
        <v>0</v>
      </c>
      <c r="N112" s="123">
        <f>+SUM(N113:N118)</f>
        <v>0</v>
      </c>
      <c r="O112" s="123">
        <f>+SUM(O113:O118)</f>
        <v>0</v>
      </c>
    </row>
    <row r="113" spans="1:15" ht="15.75" customHeight="1">
      <c r="A113" s="46"/>
      <c r="B113" s="6"/>
      <c r="C113" s="23" t="s">
        <v>19</v>
      </c>
      <c r="D113" s="120"/>
      <c r="E113" s="36"/>
      <c r="F113" s="36"/>
      <c r="G113" s="36"/>
      <c r="H113" s="36"/>
      <c r="I113" s="36"/>
      <c r="J113" s="119"/>
      <c r="K113" s="47"/>
      <c r="L113" s="21">
        <v>0</v>
      </c>
      <c r="M113" s="21">
        <v>0</v>
      </c>
      <c r="N113" s="113">
        <v>0</v>
      </c>
      <c r="O113" s="21">
        <v>0</v>
      </c>
    </row>
    <row r="114" spans="1:15" ht="15.75">
      <c r="A114" s="46"/>
      <c r="B114" s="6"/>
      <c r="C114" s="23" t="s">
        <v>22</v>
      </c>
      <c r="D114" s="120"/>
      <c r="E114" s="36"/>
      <c r="F114" s="36"/>
      <c r="G114" s="36"/>
      <c r="H114" s="36"/>
      <c r="I114" s="36"/>
      <c r="J114" s="119"/>
      <c r="K114" s="47"/>
      <c r="L114" s="21">
        <v>0</v>
      </c>
      <c r="M114" s="21">
        <v>0</v>
      </c>
      <c r="N114" s="113">
        <v>0</v>
      </c>
      <c r="O114" s="21">
        <v>0</v>
      </c>
    </row>
    <row r="115" spans="1:15" ht="15.75">
      <c r="A115" s="46"/>
      <c r="B115" s="6"/>
      <c r="C115" s="23" t="s">
        <v>25</v>
      </c>
      <c r="D115" s="120"/>
      <c r="E115" s="36"/>
      <c r="F115" s="36"/>
      <c r="G115" s="36"/>
      <c r="H115" s="36"/>
      <c r="I115" s="36"/>
      <c r="J115" s="119"/>
      <c r="K115" s="47"/>
      <c r="L115" s="21">
        <v>0</v>
      </c>
      <c r="M115" s="21">
        <v>0</v>
      </c>
      <c r="N115" s="113">
        <v>0</v>
      </c>
      <c r="O115" s="21">
        <v>0</v>
      </c>
    </row>
    <row r="116" spans="1:15" ht="15.75">
      <c r="A116" s="46"/>
      <c r="B116" s="6"/>
      <c r="C116" s="23" t="s">
        <v>28</v>
      </c>
      <c r="D116" s="120"/>
      <c r="E116" s="36"/>
      <c r="F116" s="36"/>
      <c r="G116" s="36"/>
      <c r="H116" s="36"/>
      <c r="I116" s="36"/>
      <c r="J116" s="119"/>
      <c r="K116" s="47"/>
      <c r="L116" s="21">
        <v>0</v>
      </c>
      <c r="M116" s="21">
        <v>0</v>
      </c>
      <c r="N116" s="113">
        <v>0</v>
      </c>
      <c r="O116" s="21">
        <v>0</v>
      </c>
    </row>
    <row r="117" spans="1:15" ht="15.75">
      <c r="A117" s="46"/>
      <c r="B117" s="6"/>
      <c r="C117" s="23" t="s">
        <v>31</v>
      </c>
      <c r="D117" s="120"/>
      <c r="E117" s="36"/>
      <c r="F117" s="36"/>
      <c r="G117" s="36"/>
      <c r="H117" s="36"/>
      <c r="I117" s="36"/>
      <c r="J117" s="119"/>
      <c r="K117" s="47"/>
      <c r="L117" s="21">
        <v>0</v>
      </c>
      <c r="M117" s="21">
        <v>0</v>
      </c>
      <c r="N117" s="113">
        <v>0</v>
      </c>
      <c r="O117" s="21">
        <v>0</v>
      </c>
    </row>
    <row r="118" spans="1:15" ht="15.75">
      <c r="A118" s="129"/>
      <c r="B118" s="130"/>
      <c r="C118" s="131" t="s">
        <v>34</v>
      </c>
      <c r="D118" s="132"/>
      <c r="E118" s="121"/>
      <c r="F118" s="121"/>
      <c r="G118" s="121"/>
      <c r="H118" s="121"/>
      <c r="I118" s="121"/>
      <c r="J118" s="133"/>
      <c r="K118" s="134"/>
      <c r="L118" s="135">
        <v>0</v>
      </c>
      <c r="M118" s="135">
        <v>0</v>
      </c>
      <c r="N118" s="118">
        <v>0</v>
      </c>
      <c r="O118" s="135">
        <v>0</v>
      </c>
    </row>
    <row r="119" spans="1:15" ht="15.75">
      <c r="A119" s="6"/>
      <c r="B119" s="6"/>
      <c r="C119" s="23"/>
      <c r="D119" s="120"/>
      <c r="E119" s="36"/>
      <c r="F119" s="36"/>
      <c r="G119" s="36"/>
      <c r="H119" s="36"/>
      <c r="I119" s="36"/>
      <c r="J119" s="119"/>
      <c r="K119" s="47"/>
      <c r="L119" s="21"/>
      <c r="M119" s="21"/>
      <c r="N119" s="113"/>
      <c r="O119" s="21"/>
    </row>
    <row r="120" spans="1:15" ht="15.75">
      <c r="A120" s="182" t="s">
        <v>5</v>
      </c>
      <c r="B120" s="182"/>
      <c r="C120" s="182"/>
      <c r="D120" s="180" t="s">
        <v>6</v>
      </c>
      <c r="E120" s="180"/>
      <c r="F120" s="180"/>
      <c r="G120" s="180"/>
      <c r="H120" s="180"/>
      <c r="I120" s="180"/>
      <c r="J120" s="180"/>
      <c r="K120" s="180" t="s">
        <v>7</v>
      </c>
      <c r="L120" s="183" t="s">
        <v>263</v>
      </c>
      <c r="M120" s="183"/>
      <c r="N120" s="183" t="s">
        <v>264</v>
      </c>
      <c r="O120" s="183"/>
    </row>
    <row r="121" spans="1:15" ht="15.75">
      <c r="A121" s="182"/>
      <c r="B121" s="182"/>
      <c r="C121" s="182"/>
      <c r="D121" s="180"/>
      <c r="E121" s="180"/>
      <c r="F121" s="180"/>
      <c r="G121" s="180"/>
      <c r="H121" s="180"/>
      <c r="I121" s="180"/>
      <c r="J121" s="180"/>
      <c r="K121" s="180"/>
      <c r="L121" s="7" t="s">
        <v>265</v>
      </c>
      <c r="M121" s="7" t="s">
        <v>266</v>
      </c>
      <c r="N121" s="7" t="s">
        <v>265</v>
      </c>
      <c r="O121" s="7" t="s">
        <v>266</v>
      </c>
    </row>
    <row r="122" spans="1:15" ht="15.75">
      <c r="A122" s="185" t="s">
        <v>596</v>
      </c>
      <c r="B122" s="185"/>
      <c r="C122" s="185"/>
      <c r="D122" s="187"/>
      <c r="E122" s="187"/>
      <c r="F122" s="187"/>
      <c r="G122" s="187"/>
      <c r="H122" s="187"/>
      <c r="I122" s="187"/>
      <c r="J122" s="187"/>
      <c r="K122" s="42"/>
      <c r="L122" s="13">
        <f>+L123+L138+L154</f>
        <v>0</v>
      </c>
      <c r="M122" s="13">
        <f>+M123+M138+M154</f>
        <v>0</v>
      </c>
      <c r="N122" s="13">
        <f>+N123+N138+N154</f>
        <v>0</v>
      </c>
      <c r="O122" s="13">
        <f>+O123+O138+O154</f>
        <v>0</v>
      </c>
    </row>
    <row r="123" spans="1:15" ht="15.75">
      <c r="A123" s="183" t="s">
        <v>403</v>
      </c>
      <c r="B123" s="183"/>
      <c r="C123" s="183"/>
      <c r="D123" s="187" t="s">
        <v>404</v>
      </c>
      <c r="E123" s="187"/>
      <c r="F123" s="187"/>
      <c r="G123" s="187"/>
      <c r="H123" s="187"/>
      <c r="I123" s="187"/>
      <c r="J123" s="187"/>
      <c r="K123" s="55"/>
      <c r="L123" s="13">
        <v>0</v>
      </c>
      <c r="M123" s="13">
        <v>0</v>
      </c>
      <c r="N123" s="13">
        <v>0</v>
      </c>
      <c r="O123" s="13">
        <v>0</v>
      </c>
    </row>
    <row r="124" spans="1:15" ht="15.75">
      <c r="A124" s="56"/>
      <c r="B124" s="6"/>
      <c r="C124" s="23" t="s">
        <v>19</v>
      </c>
      <c r="D124" s="179" t="s">
        <v>405</v>
      </c>
      <c r="E124" s="179"/>
      <c r="F124" s="179"/>
      <c r="G124" s="179"/>
      <c r="H124" s="179"/>
      <c r="I124" s="179"/>
      <c r="J124" s="179"/>
      <c r="K124" s="47"/>
      <c r="L124" s="57">
        <f>+L74-L13</f>
        <v>-132.08999999985099</v>
      </c>
      <c r="M124" s="57">
        <f>+M74-M13</f>
        <v>21279.600000000006</v>
      </c>
      <c r="N124" s="57">
        <f>+N74-N13</f>
        <v>-14342.490000000224</v>
      </c>
      <c r="O124" s="57">
        <f>+O74-O13</f>
        <v>14921</v>
      </c>
    </row>
    <row r="125" spans="1:15" ht="16.5" thickBot="1">
      <c r="A125" s="46"/>
      <c r="B125" s="50"/>
      <c r="C125" s="51" t="s">
        <v>22</v>
      </c>
      <c r="D125" s="199" t="s">
        <v>190</v>
      </c>
      <c r="E125" s="199"/>
      <c r="F125" s="199"/>
      <c r="G125" s="199"/>
      <c r="H125" s="199"/>
      <c r="I125" s="199"/>
      <c r="J125" s="199"/>
      <c r="K125" s="52"/>
      <c r="L125" s="58">
        <f>+L74-L13</f>
        <v>-132.08999999985099</v>
      </c>
      <c r="M125" s="58">
        <f>+M74-M13</f>
        <v>21279.600000000006</v>
      </c>
      <c r="N125" s="58">
        <f>+N74-N13</f>
        <v>-14342.490000000224</v>
      </c>
      <c r="O125" s="58">
        <f>+O74-O13</f>
        <v>14921</v>
      </c>
    </row>
    <row r="126" spans="1:15" ht="15.75">
      <c r="A126" s="6"/>
      <c r="B126" s="6"/>
      <c r="C126" s="3"/>
      <c r="D126" s="36"/>
      <c r="E126" s="36"/>
      <c r="F126" s="36"/>
      <c r="G126" s="36"/>
      <c r="H126" s="36"/>
      <c r="I126" s="36"/>
      <c r="J126" s="36"/>
      <c r="K126" s="59"/>
      <c r="L126" s="38"/>
      <c r="M126" s="38"/>
      <c r="N126" s="6"/>
      <c r="O126" s="6"/>
    </row>
    <row r="127" spans="1:15">
      <c r="C127" s="2"/>
      <c r="L127" s="14"/>
      <c r="M127" s="14">
        <f>+L124+M124</f>
        <v>21147.510000000155</v>
      </c>
      <c r="N127" s="14">
        <f>+N125+O125</f>
        <v>578.50999999977648</v>
      </c>
    </row>
    <row r="128" spans="1:15">
      <c r="B128" s="2" t="str">
        <f>+Rozvaha!A180</f>
        <v>Okamžik sestavení:</v>
      </c>
      <c r="C128" s="2"/>
      <c r="J128" s="2" t="str">
        <f>+Rozvaha!K181</f>
        <v>Podpisový záznam:</v>
      </c>
      <c r="M128" s="14">
        <f>624423.96-M127</f>
        <v>603276.44999999984</v>
      </c>
    </row>
    <row r="129" spans="1:15" ht="15.75">
      <c r="A129" s="6"/>
      <c r="B129" s="6"/>
      <c r="C129" s="3"/>
      <c r="D129" s="104">
        <f>+Rozvaha!D181</f>
        <v>0</v>
      </c>
      <c r="E129" s="6"/>
      <c r="F129" s="6"/>
      <c r="G129" s="6"/>
      <c r="H129" s="6"/>
      <c r="I129" s="6"/>
      <c r="J129" s="6"/>
      <c r="K129" s="6" t="str">
        <f>+Rozvaha!L182</f>
        <v>Ing.Lebeda František</v>
      </c>
      <c r="L129" s="6"/>
      <c r="M129" s="6"/>
      <c r="N129" s="6"/>
      <c r="O129" s="6"/>
    </row>
    <row r="130" spans="1:15" ht="15.75">
      <c r="A130" s="6"/>
      <c r="B130" s="6"/>
      <c r="C130" s="3"/>
      <c r="D130" s="6"/>
      <c r="E130" s="6"/>
      <c r="F130" s="6"/>
      <c r="G130" s="6"/>
      <c r="H130" s="6"/>
      <c r="I130" s="6"/>
      <c r="J130" s="6"/>
      <c r="K130" s="6"/>
      <c r="L130" s="6"/>
      <c r="M130" s="6"/>
      <c r="N130" s="6"/>
      <c r="O130" s="6"/>
    </row>
    <row r="131" spans="1:15" ht="15.75">
      <c r="A131" s="6"/>
      <c r="B131" s="6"/>
      <c r="C131" s="3"/>
      <c r="D131" s="6"/>
      <c r="E131" s="6"/>
      <c r="F131" s="6"/>
      <c r="G131" s="6"/>
      <c r="H131" s="6"/>
      <c r="I131" s="6"/>
      <c r="J131" s="6"/>
      <c r="K131" s="6"/>
      <c r="L131" s="6"/>
      <c r="M131" s="6"/>
      <c r="N131" s="6"/>
      <c r="O131" s="6"/>
    </row>
    <row r="132" spans="1:15" ht="15.75">
      <c r="A132" s="6"/>
      <c r="B132" s="6"/>
      <c r="C132" s="3"/>
      <c r="D132" s="6"/>
      <c r="E132" s="6"/>
      <c r="F132" s="6"/>
      <c r="G132" s="6"/>
      <c r="H132" s="6"/>
      <c r="I132" s="6"/>
      <c r="J132" s="6"/>
      <c r="K132" s="6"/>
      <c r="L132" s="6"/>
      <c r="M132" s="6"/>
      <c r="N132" s="6"/>
      <c r="O132" s="6"/>
    </row>
    <row r="133" spans="1:15" ht="15.75">
      <c r="A133" s="6"/>
      <c r="B133" s="6"/>
      <c r="C133" s="3"/>
      <c r="D133" s="6"/>
      <c r="E133" s="6"/>
      <c r="F133" s="6"/>
      <c r="G133" s="6"/>
      <c r="H133" s="6"/>
      <c r="I133" s="6"/>
      <c r="J133" s="6"/>
      <c r="K133" s="6"/>
      <c r="L133" s="6"/>
      <c r="M133" s="6"/>
      <c r="N133" s="6"/>
      <c r="O133" s="6"/>
    </row>
    <row r="134" spans="1:15" ht="15.75">
      <c r="A134" s="6"/>
      <c r="B134" s="6"/>
      <c r="C134" s="3"/>
      <c r="D134" s="6"/>
      <c r="E134" s="6"/>
      <c r="F134" s="6"/>
      <c r="G134" s="6"/>
      <c r="H134" s="6"/>
      <c r="I134" s="6"/>
      <c r="J134" s="6"/>
      <c r="K134" s="6"/>
      <c r="L134" s="6"/>
      <c r="M134" s="6"/>
      <c r="N134" s="6"/>
      <c r="O134" s="6"/>
    </row>
    <row r="135" spans="1:15" ht="15.75">
      <c r="A135" s="6"/>
      <c r="B135" s="6"/>
      <c r="C135" s="3"/>
      <c r="D135" s="6"/>
      <c r="E135" s="6"/>
      <c r="F135" s="6"/>
      <c r="G135" s="6"/>
      <c r="H135" s="6"/>
      <c r="I135" s="6"/>
      <c r="J135" s="6"/>
      <c r="K135" s="6"/>
      <c r="L135" s="6"/>
      <c r="M135" s="6"/>
      <c r="N135" s="6"/>
      <c r="O135" s="6"/>
    </row>
    <row r="136" spans="1:15" ht="15.75">
      <c r="A136" s="3"/>
      <c r="B136" s="3"/>
      <c r="C136" s="3"/>
      <c r="D136" s="6"/>
      <c r="E136" s="6"/>
      <c r="F136" s="6"/>
      <c r="G136" s="6"/>
      <c r="H136" s="6"/>
      <c r="I136" s="6"/>
      <c r="J136" s="6"/>
      <c r="K136" s="6"/>
      <c r="L136" s="6"/>
      <c r="M136" s="6"/>
      <c r="N136" s="6"/>
      <c r="O136" s="6"/>
    </row>
    <row r="137" spans="1:15" ht="15.75">
      <c r="A137" s="3"/>
      <c r="B137" s="3"/>
      <c r="C137" s="3"/>
      <c r="D137" s="6"/>
      <c r="E137" s="6"/>
      <c r="F137" s="6"/>
      <c r="G137" s="6"/>
      <c r="H137" s="6"/>
      <c r="I137" s="6"/>
      <c r="J137" s="6"/>
      <c r="K137" s="6"/>
      <c r="L137" s="6"/>
      <c r="M137" s="6"/>
      <c r="N137" s="6"/>
      <c r="O137" s="6"/>
    </row>
    <row r="138" spans="1:15" ht="15.75">
      <c r="A138" s="3"/>
      <c r="B138" s="3"/>
      <c r="C138" s="3"/>
      <c r="D138" s="6"/>
      <c r="E138" s="6"/>
      <c r="F138" s="6"/>
      <c r="G138" s="6"/>
      <c r="H138" s="6"/>
      <c r="I138" s="6"/>
      <c r="J138" s="6"/>
      <c r="K138" s="6"/>
      <c r="L138" s="6"/>
      <c r="M138" s="6"/>
      <c r="N138" s="6"/>
      <c r="O138" s="6"/>
    </row>
    <row r="139" spans="1:15" ht="15.75">
      <c r="A139" s="3"/>
      <c r="B139" s="3"/>
      <c r="C139" s="3"/>
      <c r="D139" s="6"/>
      <c r="E139" s="6"/>
      <c r="F139" s="6"/>
      <c r="G139" s="6"/>
      <c r="H139" s="6"/>
      <c r="I139" s="6"/>
      <c r="J139" s="6"/>
      <c r="K139" s="6"/>
      <c r="L139" s="6"/>
      <c r="M139" s="6"/>
      <c r="N139" s="6"/>
      <c r="O139" s="6"/>
    </row>
    <row r="140" spans="1:15" ht="15.75">
      <c r="A140" s="6"/>
      <c r="B140" s="6"/>
      <c r="C140" s="3"/>
      <c r="D140" s="6"/>
      <c r="E140" s="6"/>
      <c r="F140" s="6"/>
      <c r="G140" s="6"/>
      <c r="H140" s="6"/>
      <c r="I140" s="6"/>
      <c r="J140" s="6"/>
      <c r="K140" s="6"/>
      <c r="L140" s="6"/>
      <c r="M140" s="6"/>
      <c r="N140" s="6"/>
      <c r="O140" s="6"/>
    </row>
  </sheetData>
  <sheetProtection selectLockedCells="1" selectUnlockedCells="1"/>
  <mergeCells count="132">
    <mergeCell ref="A123:C123"/>
    <mergeCell ref="D123:J123"/>
    <mergeCell ref="A106:C107"/>
    <mergeCell ref="A90:C90"/>
    <mergeCell ref="D90:J90"/>
    <mergeCell ref="D91:J91"/>
    <mergeCell ref="D92:J92"/>
    <mergeCell ref="D93:J93"/>
    <mergeCell ref="D111:J111"/>
    <mergeCell ref="A112:C112"/>
    <mergeCell ref="N106:N107"/>
    <mergeCell ref="O106:O107"/>
    <mergeCell ref="D108:J108"/>
    <mergeCell ref="D109:J109"/>
    <mergeCell ref="D110:J110"/>
    <mergeCell ref="D94:J94"/>
    <mergeCell ref="D95:J95"/>
    <mergeCell ref="D106:J107"/>
    <mergeCell ref="K106:K107"/>
    <mergeCell ref="L106:L107"/>
    <mergeCell ref="D89:J89"/>
    <mergeCell ref="D124:J124"/>
    <mergeCell ref="D125:J125"/>
    <mergeCell ref="M106:M107"/>
    <mergeCell ref="D83:J83"/>
    <mergeCell ref="D84:J84"/>
    <mergeCell ref="D85:J85"/>
    <mergeCell ref="D86:J86"/>
    <mergeCell ref="D87:J87"/>
    <mergeCell ref="D88:J88"/>
    <mergeCell ref="D80:J80"/>
    <mergeCell ref="D81:J81"/>
    <mergeCell ref="D82:J82"/>
    <mergeCell ref="N72:O72"/>
    <mergeCell ref="D74:J74"/>
    <mergeCell ref="D75:J75"/>
    <mergeCell ref="D76:J76"/>
    <mergeCell ref="K72:K73"/>
    <mergeCell ref="L72:M72"/>
    <mergeCell ref="D77:J77"/>
    <mergeCell ref="A74:C74"/>
    <mergeCell ref="A75:C75"/>
    <mergeCell ref="D78:J78"/>
    <mergeCell ref="D79:J79"/>
    <mergeCell ref="D64:J64"/>
    <mergeCell ref="D65:J65"/>
    <mergeCell ref="D66:J66"/>
    <mergeCell ref="D68:J68"/>
    <mergeCell ref="D69:J69"/>
    <mergeCell ref="A72:C73"/>
    <mergeCell ref="M56:M57"/>
    <mergeCell ref="N56:N57"/>
    <mergeCell ref="O56:O57"/>
    <mergeCell ref="D58:J58"/>
    <mergeCell ref="D59:J59"/>
    <mergeCell ref="D63:J63"/>
    <mergeCell ref="D60:J60"/>
    <mergeCell ref="D62:J62"/>
    <mergeCell ref="D49:J49"/>
    <mergeCell ref="K56:K57"/>
    <mergeCell ref="L56:L57"/>
    <mergeCell ref="A50:C50"/>
    <mergeCell ref="D50:J50"/>
    <mergeCell ref="D51:J51"/>
    <mergeCell ref="D52:J52"/>
    <mergeCell ref="D53:J53"/>
    <mergeCell ref="D54:J54"/>
    <mergeCell ref="D55:J55"/>
    <mergeCell ref="A56:C57"/>
    <mergeCell ref="D56:J57"/>
    <mergeCell ref="D26:J26"/>
    <mergeCell ref="D27:J27"/>
    <mergeCell ref="D45:J45"/>
    <mergeCell ref="D46:J46"/>
    <mergeCell ref="D47:J47"/>
    <mergeCell ref="D48:J48"/>
    <mergeCell ref="D37:J37"/>
    <mergeCell ref="D38:J38"/>
    <mergeCell ref="D39:J39"/>
    <mergeCell ref="D40:J40"/>
    <mergeCell ref="D41:J41"/>
    <mergeCell ref="D43:J43"/>
    <mergeCell ref="D44:J44"/>
    <mergeCell ref="D42:J42"/>
    <mergeCell ref="A1:O2"/>
    <mergeCell ref="A3:O4"/>
    <mergeCell ref="A5:O5"/>
    <mergeCell ref="A6:O6"/>
    <mergeCell ref="A7:O7"/>
    <mergeCell ref="A8:O8"/>
    <mergeCell ref="D16:J16"/>
    <mergeCell ref="D17:J17"/>
    <mergeCell ref="D36:J36"/>
    <mergeCell ref="D29:J29"/>
    <mergeCell ref="D30:J30"/>
    <mergeCell ref="D18:J18"/>
    <mergeCell ref="D23:J23"/>
    <mergeCell ref="D24:J24"/>
    <mergeCell ref="D25:J25"/>
    <mergeCell ref="D31:J31"/>
    <mergeCell ref="D33:J33"/>
    <mergeCell ref="D34:J34"/>
    <mergeCell ref="D35:J35"/>
    <mergeCell ref="D32:J32"/>
    <mergeCell ref="D19:J19"/>
    <mergeCell ref="D20:J20"/>
    <mergeCell ref="D21:J21"/>
    <mergeCell ref="D22:J22"/>
    <mergeCell ref="N120:O120"/>
    <mergeCell ref="A122:C122"/>
    <mergeCell ref="D122:J122"/>
    <mergeCell ref="L11:M11"/>
    <mergeCell ref="N11:O11"/>
    <mergeCell ref="A13:C13"/>
    <mergeCell ref="A14:C14"/>
    <mergeCell ref="D14:J14"/>
    <mergeCell ref="D15:J15"/>
    <mergeCell ref="K11:K12"/>
    <mergeCell ref="A61:C61"/>
    <mergeCell ref="D61:J61"/>
    <mergeCell ref="A120:C121"/>
    <mergeCell ref="D120:J121"/>
    <mergeCell ref="K120:K121"/>
    <mergeCell ref="L120:M120"/>
    <mergeCell ref="A96:C96"/>
    <mergeCell ref="D72:J73"/>
    <mergeCell ref="A67:C67"/>
    <mergeCell ref="D67:J67"/>
    <mergeCell ref="A11:C12"/>
    <mergeCell ref="D11:J12"/>
    <mergeCell ref="D13:J13"/>
    <mergeCell ref="D28:J28"/>
  </mergeCells>
  <printOptions horizontalCentered="1"/>
  <pageMargins left="0.39374999999999999" right="0.39374999999999999" top="0.59027777777777779" bottom="0.59027777777777779" header="0.51180555555555551" footer="0.51180555555555551"/>
  <pageSetup paperSize="9" scale="60"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showGridLines="0" zoomScale="85" zoomScaleNormal="85" workbookViewId="0">
      <selection activeCell="A6" sqref="A6:D6"/>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c r="A1" s="172" t="s">
        <v>406</v>
      </c>
      <c r="B1" s="172"/>
      <c r="C1" s="172"/>
      <c r="D1" s="172"/>
    </row>
    <row r="2" spans="1:5">
      <c r="A2" s="172"/>
      <c r="B2" s="172"/>
      <c r="C2" s="172"/>
      <c r="D2" s="172"/>
    </row>
    <row r="3" spans="1:5" ht="24.75" customHeight="1">
      <c r="A3" s="173" t="s">
        <v>407</v>
      </c>
      <c r="B3" s="173"/>
      <c r="C3" s="173"/>
      <c r="D3" s="173"/>
    </row>
    <row r="4" spans="1:5" ht="21.75" customHeight="1">
      <c r="A4" s="174" t="str">
        <f>+Rozvaha!A5</f>
        <v>Název, sídlo, právní forma a předmět činnosti účetní jednotky, IČ:</v>
      </c>
      <c r="B4" s="174"/>
      <c r="C4" s="174"/>
      <c r="D4" s="174"/>
    </row>
    <row r="5" spans="1:5" ht="36" customHeight="1">
      <c r="A5" s="196" t="str">
        <f>+Rozvaha!A6</f>
        <v>Základní škola a mateřská škola Hněvkovice, Hněvkovice 14, 582 94,  331-příspěvková organizace, Předškolní a školní vzdělání, družina, školní stravování, IČO 70988846</v>
      </c>
      <c r="B5" s="196"/>
      <c r="C5" s="196"/>
      <c r="D5" s="196"/>
      <c r="E5" s="40"/>
    </row>
    <row r="6" spans="1:5" ht="17.25" customHeight="1">
      <c r="A6" s="176" t="str">
        <f>+Rozvaha!A7</f>
        <v>sestavená k 31.12.2021</v>
      </c>
      <c r="B6" s="176"/>
      <c r="C6" s="176"/>
      <c r="D6" s="176"/>
    </row>
    <row r="7" spans="1:5" ht="15">
      <c r="A7" s="6"/>
      <c r="B7" s="6"/>
      <c r="C7" s="6"/>
      <c r="D7" s="6"/>
    </row>
    <row r="8" spans="1:5" ht="15">
      <c r="A8" s="6"/>
      <c r="B8" s="6"/>
      <c r="C8" s="6"/>
      <c r="D8" s="6"/>
    </row>
    <row r="9" spans="1:5" ht="15.75">
      <c r="A9" s="60" t="s">
        <v>408</v>
      </c>
      <c r="B9" s="187" t="s">
        <v>409</v>
      </c>
      <c r="C9" s="187"/>
      <c r="D9" s="7" t="s">
        <v>410</v>
      </c>
    </row>
    <row r="10" spans="1:5" ht="15">
      <c r="A10" s="200"/>
      <c r="B10" s="200"/>
      <c r="C10" s="200"/>
      <c r="D10" s="61"/>
    </row>
    <row r="11" spans="1:5" ht="15">
      <c r="A11" s="200"/>
      <c r="B11" s="200"/>
      <c r="C11" s="200"/>
      <c r="D11" s="62"/>
    </row>
    <row r="12" spans="1:5" ht="15">
      <c r="A12" s="200"/>
      <c r="B12" s="200"/>
      <c r="C12" s="200"/>
      <c r="D12" s="62"/>
    </row>
    <row r="13" spans="1:5" ht="15">
      <c r="A13" s="200"/>
      <c r="B13" s="200"/>
      <c r="C13" s="200"/>
      <c r="D13" s="62"/>
    </row>
    <row r="14" spans="1:5" ht="15">
      <c r="A14" s="200"/>
      <c r="B14" s="200"/>
      <c r="C14" s="200"/>
      <c r="D14" s="62"/>
    </row>
    <row r="15" spans="1:5" ht="15">
      <c r="A15" s="200"/>
      <c r="B15" s="200"/>
      <c r="C15" s="200"/>
      <c r="D15" s="62"/>
    </row>
    <row r="16" spans="1:5" ht="15">
      <c r="A16" s="200"/>
      <c r="B16" s="200"/>
      <c r="C16" s="200"/>
      <c r="D16" s="62"/>
    </row>
    <row r="17" spans="1:4" ht="15">
      <c r="A17" s="200"/>
      <c r="B17" s="200"/>
      <c r="C17" s="200"/>
      <c r="D17" s="62"/>
    </row>
    <row r="18" spans="1:4" ht="15">
      <c r="A18" s="200"/>
      <c r="B18" s="200"/>
      <c r="C18" s="200"/>
      <c r="D18" s="62"/>
    </row>
    <row r="19" spans="1:4" ht="15">
      <c r="A19" s="200"/>
      <c r="B19" s="200"/>
      <c r="C19" s="200"/>
      <c r="D19" s="62"/>
    </row>
    <row r="20" spans="1:4" ht="15">
      <c r="A20" s="200"/>
      <c r="B20" s="200"/>
      <c r="C20" s="200"/>
      <c r="D20" s="62"/>
    </row>
    <row r="21" spans="1:4" ht="15">
      <c r="A21" s="200"/>
      <c r="B21" s="200"/>
      <c r="C21" s="200"/>
      <c r="D21" s="62"/>
    </row>
    <row r="22" spans="1:4" ht="15">
      <c r="A22" s="200"/>
      <c r="B22" s="200"/>
      <c r="C22" s="200"/>
      <c r="D22" s="62"/>
    </row>
    <row r="23" spans="1:4" ht="15">
      <c r="A23" s="200"/>
      <c r="B23" s="200"/>
      <c r="C23" s="200"/>
      <c r="D23" s="62"/>
    </row>
    <row r="24" spans="1:4" ht="15">
      <c r="A24" s="200"/>
      <c r="B24" s="200"/>
      <c r="C24" s="200"/>
      <c r="D24" s="62"/>
    </row>
    <row r="25" spans="1:4" ht="15">
      <c r="A25" s="200"/>
      <c r="B25" s="200"/>
      <c r="C25" s="200"/>
      <c r="D25" s="62"/>
    </row>
    <row r="26" spans="1:4" ht="15">
      <c r="A26" s="200"/>
      <c r="B26" s="200"/>
      <c r="C26" s="200"/>
      <c r="D26" s="62"/>
    </row>
    <row r="27" spans="1:4" ht="15">
      <c r="A27" s="200"/>
      <c r="B27" s="200"/>
      <c r="C27" s="200"/>
      <c r="D27" s="62"/>
    </row>
    <row r="28" spans="1:4" ht="15">
      <c r="A28" s="200"/>
      <c r="B28" s="200"/>
      <c r="C28" s="200"/>
      <c r="D28" s="62"/>
    </row>
    <row r="29" spans="1:4" ht="15">
      <c r="A29" s="200"/>
      <c r="B29" s="200"/>
      <c r="C29" s="200"/>
      <c r="D29" s="62"/>
    </row>
    <row r="30" spans="1:4" ht="15">
      <c r="A30" s="200"/>
      <c r="B30" s="200"/>
      <c r="C30" s="200"/>
      <c r="D30" s="62"/>
    </row>
    <row r="31" spans="1:4" ht="15">
      <c r="A31" s="200"/>
      <c r="B31" s="200"/>
      <c r="C31" s="200"/>
      <c r="D31" s="62"/>
    </row>
    <row r="32" spans="1:4" ht="15">
      <c r="A32" s="200"/>
      <c r="B32" s="200"/>
      <c r="C32" s="200"/>
      <c r="D32" s="62"/>
    </row>
    <row r="33" spans="1:4" ht="15">
      <c r="A33" s="200"/>
      <c r="B33" s="200"/>
      <c r="C33" s="200"/>
      <c r="D33" s="62"/>
    </row>
    <row r="34" spans="1:4" ht="15">
      <c r="A34" s="200"/>
      <c r="B34" s="200"/>
      <c r="C34" s="200"/>
      <c r="D34" s="62"/>
    </row>
    <row r="35" spans="1:4" ht="15">
      <c r="A35" s="200"/>
      <c r="B35" s="200"/>
      <c r="C35" s="200"/>
      <c r="D35" s="62"/>
    </row>
    <row r="36" spans="1:4" ht="15">
      <c r="A36" s="200"/>
      <c r="B36" s="200"/>
      <c r="C36" s="200"/>
      <c r="D36" s="62"/>
    </row>
    <row r="37" spans="1:4" ht="15">
      <c r="A37" s="200"/>
      <c r="B37" s="200"/>
      <c r="C37" s="200"/>
      <c r="D37" s="62"/>
    </row>
    <row r="38" spans="1:4" ht="15">
      <c r="A38" s="200"/>
      <c r="B38" s="200"/>
      <c r="C38" s="200"/>
      <c r="D38" s="62"/>
    </row>
    <row r="39" spans="1:4" ht="15">
      <c r="A39" s="200"/>
      <c r="B39" s="200"/>
      <c r="C39" s="200"/>
      <c r="D39" s="62"/>
    </row>
    <row r="40" spans="1:4" ht="15">
      <c r="A40" s="200"/>
      <c r="B40" s="200"/>
      <c r="C40" s="200"/>
      <c r="D40" s="62"/>
    </row>
    <row r="41" spans="1:4" ht="15">
      <c r="A41" s="200"/>
      <c r="B41" s="200"/>
      <c r="C41" s="200"/>
      <c r="D41" s="62"/>
    </row>
    <row r="42" spans="1:4" ht="15">
      <c r="A42" s="200"/>
      <c r="B42" s="200"/>
      <c r="C42" s="200"/>
      <c r="D42" s="62"/>
    </row>
    <row r="43" spans="1:4" ht="15">
      <c r="A43" s="200"/>
      <c r="B43" s="200"/>
      <c r="C43" s="200"/>
      <c r="D43" s="62"/>
    </row>
    <row r="44" spans="1:4" ht="15">
      <c r="A44" s="200"/>
      <c r="B44" s="200"/>
      <c r="C44" s="200"/>
      <c r="D44" s="62"/>
    </row>
    <row r="45" spans="1:4" ht="15">
      <c r="A45" s="200"/>
      <c r="B45" s="200"/>
      <c r="C45" s="200"/>
      <c r="D45" s="62"/>
    </row>
    <row r="46" spans="1:4" ht="15">
      <c r="A46" s="200"/>
      <c r="B46" s="200"/>
      <c r="C46" s="200"/>
      <c r="D46" s="62"/>
    </row>
    <row r="47" spans="1:4" ht="15">
      <c r="A47" s="200"/>
      <c r="B47" s="200"/>
      <c r="C47" s="200"/>
      <c r="D47" s="62"/>
    </row>
    <row r="48" spans="1:4" ht="15">
      <c r="A48" s="200"/>
      <c r="B48" s="200"/>
      <c r="C48" s="200"/>
      <c r="D48" s="62"/>
    </row>
    <row r="49" spans="1:4" ht="15">
      <c r="A49" s="200"/>
      <c r="B49" s="200"/>
      <c r="C49" s="200"/>
      <c r="D49" s="62"/>
    </row>
    <row r="50" spans="1:4" ht="15">
      <c r="A50" s="200"/>
      <c r="B50" s="200"/>
      <c r="C50" s="200"/>
      <c r="D50" s="63"/>
    </row>
  </sheetData>
  <sheetProtection selectLockedCells="1" selectUnlockedCells="1"/>
  <mergeCells count="7">
    <mergeCell ref="A10:C50"/>
    <mergeCell ref="A1:D2"/>
    <mergeCell ref="A3:D3"/>
    <mergeCell ref="A4:D4"/>
    <mergeCell ref="A5:D5"/>
    <mergeCell ref="A6:D6"/>
    <mergeCell ref="B9:C9"/>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1"/>
  <sheetViews>
    <sheetView showGridLines="0" zoomScale="85" zoomScaleNormal="85" workbookViewId="0">
      <selection activeCell="A6" sqref="A6:D6"/>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c r="A1" s="172" t="s">
        <v>406</v>
      </c>
      <c r="B1" s="172"/>
      <c r="C1" s="172"/>
      <c r="D1" s="172"/>
    </row>
    <row r="2" spans="1:5">
      <c r="A2" s="172"/>
      <c r="B2" s="172"/>
      <c r="C2" s="172"/>
      <c r="D2" s="172"/>
    </row>
    <row r="3" spans="1:5" ht="24.75" customHeight="1">
      <c r="A3" s="173" t="s">
        <v>407</v>
      </c>
      <c r="B3" s="173"/>
      <c r="C3" s="173"/>
      <c r="D3" s="173"/>
    </row>
    <row r="4" spans="1:5" ht="22.5" customHeight="1">
      <c r="A4" s="174" t="str">
        <f>+Rozvaha!A5</f>
        <v>Název, sídlo, právní forma a předmět činnosti účetní jednotky, IČ:</v>
      </c>
      <c r="B4" s="174"/>
      <c r="C4" s="174"/>
      <c r="D4" s="174"/>
    </row>
    <row r="5" spans="1:5" ht="36" customHeight="1">
      <c r="A5" s="196" t="str">
        <f>+Rozvaha!A6</f>
        <v>Základní škola a mateřská škola Hněvkovice, Hněvkovice 14, 582 94,  331-příspěvková organizace, Předškolní a školní vzdělání, družina, školní stravování, IČO 70988846</v>
      </c>
      <c r="B5" s="196"/>
      <c r="C5" s="196"/>
      <c r="D5" s="196"/>
    </row>
    <row r="6" spans="1:5" ht="18.75" customHeight="1">
      <c r="A6" s="201" t="str">
        <f>+Rozvaha!A7</f>
        <v>sestavená k 31.12.2021</v>
      </c>
      <c r="B6" s="201"/>
      <c r="C6" s="201"/>
      <c r="D6" s="201"/>
      <c r="E6" s="40"/>
    </row>
    <row r="7" spans="1:5" ht="17.25" customHeight="1">
      <c r="A7" s="176"/>
      <c r="B7" s="176"/>
      <c r="C7" s="176"/>
      <c r="D7" s="176"/>
    </row>
    <row r="8" spans="1:5" ht="15">
      <c r="A8" s="6"/>
      <c r="B8" s="6"/>
      <c r="C8" s="6"/>
      <c r="D8" s="6"/>
    </row>
    <row r="9" spans="1:5" ht="15">
      <c r="A9" s="6" t="s">
        <v>411</v>
      </c>
      <c r="B9" s="6" t="s">
        <v>412</v>
      </c>
      <c r="C9" s="6"/>
      <c r="D9" s="6" t="s">
        <v>410</v>
      </c>
    </row>
    <row r="10" spans="1:5" ht="15.75">
      <c r="A10" s="60"/>
      <c r="B10" s="187"/>
      <c r="C10" s="187"/>
      <c r="D10" s="7"/>
    </row>
    <row r="11" spans="1:5" ht="15">
      <c r="A11" s="200"/>
      <c r="B11" s="200"/>
      <c r="C11" s="200"/>
      <c r="D11" s="61"/>
    </row>
    <row r="12" spans="1:5" ht="15">
      <c r="A12" s="200"/>
      <c r="B12" s="200"/>
      <c r="C12" s="200"/>
      <c r="D12" s="62"/>
    </row>
    <row r="13" spans="1:5" ht="15">
      <c r="A13" s="200"/>
      <c r="B13" s="200"/>
      <c r="C13" s="200"/>
      <c r="D13" s="62"/>
    </row>
    <row r="14" spans="1:5" ht="15">
      <c r="A14" s="200"/>
      <c r="B14" s="200"/>
      <c r="C14" s="200"/>
      <c r="D14" s="62"/>
    </row>
    <row r="15" spans="1:5" ht="15">
      <c r="A15" s="200"/>
      <c r="B15" s="200"/>
      <c r="C15" s="200"/>
      <c r="D15" s="62"/>
    </row>
    <row r="16" spans="1:5" ht="15">
      <c r="A16" s="200"/>
      <c r="B16" s="200"/>
      <c r="C16" s="200"/>
      <c r="D16" s="62"/>
    </row>
    <row r="17" spans="1:4" ht="15">
      <c r="A17" s="200"/>
      <c r="B17" s="200"/>
      <c r="C17" s="200"/>
      <c r="D17" s="62"/>
    </row>
    <row r="18" spans="1:4" ht="15">
      <c r="A18" s="200"/>
      <c r="B18" s="200"/>
      <c r="C18" s="200"/>
      <c r="D18" s="62"/>
    </row>
    <row r="19" spans="1:4" ht="15">
      <c r="A19" s="200"/>
      <c r="B19" s="200"/>
      <c r="C19" s="200"/>
      <c r="D19" s="62"/>
    </row>
    <row r="20" spans="1:4" ht="15">
      <c r="A20" s="200"/>
      <c r="B20" s="200"/>
      <c r="C20" s="200"/>
      <c r="D20" s="62"/>
    </row>
    <row r="21" spans="1:4" ht="15">
      <c r="A21" s="200"/>
      <c r="B21" s="200"/>
      <c r="C21" s="200"/>
      <c r="D21" s="62"/>
    </row>
    <row r="22" spans="1:4" ht="15">
      <c r="A22" s="200"/>
      <c r="B22" s="200"/>
      <c r="C22" s="200"/>
      <c r="D22" s="62"/>
    </row>
    <row r="23" spans="1:4" ht="15">
      <c r="A23" s="200"/>
      <c r="B23" s="200"/>
      <c r="C23" s="200"/>
      <c r="D23" s="62"/>
    </row>
    <row r="24" spans="1:4" ht="15">
      <c r="A24" s="200"/>
      <c r="B24" s="200"/>
      <c r="C24" s="200"/>
      <c r="D24" s="62"/>
    </row>
    <row r="25" spans="1:4" ht="15">
      <c r="A25" s="200"/>
      <c r="B25" s="200"/>
      <c r="C25" s="200"/>
      <c r="D25" s="62"/>
    </row>
    <row r="26" spans="1:4" ht="15">
      <c r="A26" s="200"/>
      <c r="B26" s="200"/>
      <c r="C26" s="200"/>
      <c r="D26" s="62"/>
    </row>
    <row r="27" spans="1:4" ht="15">
      <c r="A27" s="200"/>
      <c r="B27" s="200"/>
      <c r="C27" s="200"/>
      <c r="D27" s="62"/>
    </row>
    <row r="28" spans="1:4" ht="15">
      <c r="A28" s="200"/>
      <c r="B28" s="200"/>
      <c r="C28" s="200"/>
      <c r="D28" s="62"/>
    </row>
    <row r="29" spans="1:4" ht="15">
      <c r="A29" s="200"/>
      <c r="B29" s="200"/>
      <c r="C29" s="200"/>
      <c r="D29" s="62"/>
    </row>
    <row r="30" spans="1:4" ht="15">
      <c r="A30" s="200"/>
      <c r="B30" s="200"/>
      <c r="C30" s="200"/>
      <c r="D30" s="62"/>
    </row>
    <row r="31" spans="1:4" ht="15">
      <c r="A31" s="200"/>
      <c r="B31" s="200"/>
      <c r="C31" s="200"/>
      <c r="D31" s="62"/>
    </row>
    <row r="32" spans="1:4" ht="15">
      <c r="A32" s="200"/>
      <c r="B32" s="200"/>
      <c r="C32" s="200"/>
      <c r="D32" s="62"/>
    </row>
    <row r="33" spans="1:4" ht="15">
      <c r="A33" s="200"/>
      <c r="B33" s="200"/>
      <c r="C33" s="200"/>
      <c r="D33" s="62"/>
    </row>
    <row r="34" spans="1:4" ht="15">
      <c r="A34" s="200"/>
      <c r="B34" s="200"/>
      <c r="C34" s="200"/>
      <c r="D34" s="62"/>
    </row>
    <row r="35" spans="1:4" ht="15">
      <c r="A35" s="200"/>
      <c r="B35" s="200"/>
      <c r="C35" s="200"/>
      <c r="D35" s="62"/>
    </row>
    <row r="36" spans="1:4" ht="15">
      <c r="A36" s="200"/>
      <c r="B36" s="200"/>
      <c r="C36" s="200"/>
      <c r="D36" s="62"/>
    </row>
    <row r="37" spans="1:4" ht="15">
      <c r="A37" s="200"/>
      <c r="B37" s="200"/>
      <c r="C37" s="200"/>
      <c r="D37" s="62"/>
    </row>
    <row r="38" spans="1:4" ht="15">
      <c r="A38" s="200"/>
      <c r="B38" s="200"/>
      <c r="C38" s="200"/>
      <c r="D38" s="62"/>
    </row>
    <row r="39" spans="1:4" ht="15">
      <c r="A39" s="200"/>
      <c r="B39" s="200"/>
      <c r="C39" s="200"/>
      <c r="D39" s="62"/>
    </row>
    <row r="40" spans="1:4" ht="15">
      <c r="A40" s="200"/>
      <c r="B40" s="200"/>
      <c r="C40" s="200"/>
      <c r="D40" s="62"/>
    </row>
    <row r="41" spans="1:4" ht="15">
      <c r="A41" s="200"/>
      <c r="B41" s="200"/>
      <c r="C41" s="200"/>
      <c r="D41" s="62"/>
    </row>
    <row r="42" spans="1:4" ht="15">
      <c r="A42" s="200"/>
      <c r="B42" s="200"/>
      <c r="C42" s="200"/>
      <c r="D42" s="62"/>
    </row>
    <row r="43" spans="1:4" ht="15">
      <c r="A43" s="200"/>
      <c r="B43" s="200"/>
      <c r="C43" s="200"/>
      <c r="D43" s="62"/>
    </row>
    <row r="44" spans="1:4" ht="15">
      <c r="A44" s="200"/>
      <c r="B44" s="200"/>
      <c r="C44" s="200"/>
      <c r="D44" s="62"/>
    </row>
    <row r="45" spans="1:4" ht="15">
      <c r="A45" s="200"/>
      <c r="B45" s="200"/>
      <c r="C45" s="200"/>
      <c r="D45" s="62"/>
    </row>
    <row r="46" spans="1:4" ht="15">
      <c r="A46" s="200"/>
      <c r="B46" s="200"/>
      <c r="C46" s="200"/>
      <c r="D46" s="62"/>
    </row>
    <row r="47" spans="1:4" ht="15">
      <c r="A47" s="200"/>
      <c r="B47" s="200"/>
      <c r="C47" s="200"/>
      <c r="D47" s="62"/>
    </row>
    <row r="48" spans="1:4" ht="15">
      <c r="A48" s="200"/>
      <c r="B48" s="200"/>
      <c r="C48" s="200"/>
      <c r="D48" s="62"/>
    </row>
    <row r="49" spans="1:4" ht="15">
      <c r="A49" s="200"/>
      <c r="B49" s="200"/>
      <c r="C49" s="200"/>
      <c r="D49" s="62"/>
    </row>
    <row r="50" spans="1:4" ht="15">
      <c r="A50" s="200"/>
      <c r="B50" s="200"/>
      <c r="C50" s="200"/>
      <c r="D50" s="62"/>
    </row>
    <row r="51" spans="1:4" ht="15">
      <c r="A51" s="200"/>
      <c r="B51" s="200"/>
      <c r="C51" s="200"/>
      <c r="D51" s="63"/>
    </row>
  </sheetData>
  <sheetProtection selectLockedCells="1" selectUnlockedCells="1"/>
  <mergeCells count="8">
    <mergeCell ref="B10:C10"/>
    <mergeCell ref="A11:C51"/>
    <mergeCell ref="A1:D2"/>
    <mergeCell ref="A3:D3"/>
    <mergeCell ref="A4:D4"/>
    <mergeCell ref="A5:D5"/>
    <mergeCell ref="A6:D6"/>
    <mergeCell ref="A7:D7"/>
  </mergeCells>
  <printOptions horizontalCentered="1"/>
  <pageMargins left="0.59027777777777779" right="0.59027777777777779" top="0.78749999999999998" bottom="0.78749999999999998" header="0.51180555555555551" footer="0.51180555555555551"/>
  <pageSetup paperSize="9" scale="70"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0"/>
  <sheetViews>
    <sheetView showGridLines="0" zoomScale="85" zoomScaleNormal="85" workbookViewId="0">
      <selection activeCell="A51" sqref="A51"/>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ht="12.75" customHeight="1">
      <c r="A1" s="172" t="s">
        <v>406</v>
      </c>
      <c r="B1" s="172"/>
      <c r="C1" s="172"/>
      <c r="D1" s="172"/>
    </row>
    <row r="2" spans="1:5" ht="12.75" customHeight="1">
      <c r="A2" s="172"/>
      <c r="B2" s="172"/>
      <c r="C2" s="172"/>
      <c r="D2" s="172"/>
    </row>
    <row r="3" spans="1:5" ht="20.25">
      <c r="A3" s="173" t="s">
        <v>407</v>
      </c>
      <c r="B3" s="173"/>
      <c r="C3" s="173"/>
      <c r="D3" s="173"/>
    </row>
    <row r="4" spans="1:5" ht="21.75" customHeight="1">
      <c r="A4" s="174" t="str">
        <f>+Rozvaha!A5</f>
        <v>Název, sídlo, právní forma a předmět činnosti účetní jednotky, IČ:</v>
      </c>
      <c r="B4" s="174"/>
      <c r="C4" s="174"/>
      <c r="D4" s="174"/>
    </row>
    <row r="5" spans="1:5" ht="36" customHeight="1">
      <c r="A5" s="196" t="str">
        <f>+Rozvaha!A6</f>
        <v>Základní škola a mateřská škola Hněvkovice, Hněvkovice 14, 582 94,  331-příspěvková organizace, Předškolní a školní vzdělání, družina, školní stravování, IČO 70988846</v>
      </c>
      <c r="B5" s="196"/>
      <c r="C5" s="196"/>
      <c r="D5" s="196"/>
      <c r="E5" s="40"/>
    </row>
    <row r="6" spans="1:5" ht="18.75" customHeight="1">
      <c r="A6" s="176" t="str">
        <f>+Rozvaha!A7</f>
        <v>sestavená k 31.12.2021</v>
      </c>
      <c r="B6" s="176"/>
      <c r="C6" s="176"/>
      <c r="D6" s="176"/>
    </row>
    <row r="7" spans="1:5" ht="15">
      <c r="A7" s="6"/>
      <c r="B7" s="6"/>
      <c r="C7" s="6"/>
      <c r="D7" s="6"/>
    </row>
    <row r="8" spans="1:5" ht="15">
      <c r="A8" s="6"/>
      <c r="B8" s="6"/>
      <c r="C8" s="6"/>
      <c r="D8" s="6"/>
    </row>
    <row r="9" spans="1:5" ht="15.75">
      <c r="A9" s="60" t="s">
        <v>413</v>
      </c>
      <c r="B9" s="187" t="s">
        <v>414</v>
      </c>
      <c r="C9" s="187"/>
      <c r="D9" s="7" t="s">
        <v>410</v>
      </c>
    </row>
    <row r="10" spans="1:5" ht="12.75" customHeight="1">
      <c r="A10" s="200" t="s">
        <v>622</v>
      </c>
      <c r="B10" s="200"/>
      <c r="C10" s="200"/>
      <c r="D10" s="61"/>
    </row>
    <row r="11" spans="1:5" ht="15">
      <c r="A11" s="200"/>
      <c r="B11" s="200"/>
      <c r="C11" s="200"/>
      <c r="D11" s="62"/>
    </row>
    <row r="12" spans="1:5" ht="15">
      <c r="A12" s="200"/>
      <c r="B12" s="200"/>
      <c r="C12" s="200"/>
      <c r="D12" s="62"/>
    </row>
    <row r="13" spans="1:5" ht="15">
      <c r="A13" s="200"/>
      <c r="B13" s="200"/>
      <c r="C13" s="200"/>
      <c r="D13" s="62"/>
    </row>
    <row r="14" spans="1:5" ht="15">
      <c r="A14" s="200"/>
      <c r="B14" s="200"/>
      <c r="C14" s="200"/>
      <c r="D14" s="62"/>
    </row>
    <row r="15" spans="1:5" ht="15">
      <c r="A15" s="200"/>
      <c r="B15" s="200"/>
      <c r="C15" s="200"/>
      <c r="D15" s="62"/>
    </row>
    <row r="16" spans="1:5" ht="15">
      <c r="A16" s="200"/>
      <c r="B16" s="200"/>
      <c r="C16" s="200"/>
      <c r="D16" s="62"/>
    </row>
    <row r="17" spans="1:4" ht="15">
      <c r="A17" s="200"/>
      <c r="B17" s="200"/>
      <c r="C17" s="200"/>
      <c r="D17" s="62"/>
    </row>
    <row r="18" spans="1:4" ht="15">
      <c r="A18" s="200"/>
      <c r="B18" s="200"/>
      <c r="C18" s="200"/>
      <c r="D18" s="62"/>
    </row>
    <row r="19" spans="1:4" ht="15">
      <c r="A19" s="200"/>
      <c r="B19" s="200"/>
      <c r="C19" s="200"/>
      <c r="D19" s="62"/>
    </row>
    <row r="20" spans="1:4" ht="15">
      <c r="A20" s="200"/>
      <c r="B20" s="200"/>
      <c r="C20" s="200"/>
      <c r="D20" s="62"/>
    </row>
    <row r="21" spans="1:4" ht="15">
      <c r="A21" s="200"/>
      <c r="B21" s="200"/>
      <c r="C21" s="200"/>
      <c r="D21" s="62"/>
    </row>
    <row r="22" spans="1:4" ht="15">
      <c r="A22" s="200"/>
      <c r="B22" s="200"/>
      <c r="C22" s="200"/>
      <c r="D22" s="62"/>
    </row>
    <row r="23" spans="1:4" ht="15">
      <c r="A23" s="200"/>
      <c r="B23" s="200"/>
      <c r="C23" s="200"/>
      <c r="D23" s="62"/>
    </row>
    <row r="24" spans="1:4" ht="15">
      <c r="A24" s="200"/>
      <c r="B24" s="200"/>
      <c r="C24" s="200"/>
      <c r="D24" s="62"/>
    </row>
    <row r="25" spans="1:4" ht="15">
      <c r="A25" s="200"/>
      <c r="B25" s="200"/>
      <c r="C25" s="200"/>
      <c r="D25" s="62"/>
    </row>
    <row r="26" spans="1:4" ht="15">
      <c r="A26" s="200"/>
      <c r="B26" s="200"/>
      <c r="C26" s="200"/>
      <c r="D26" s="62"/>
    </row>
    <row r="27" spans="1:4" ht="15">
      <c r="A27" s="200"/>
      <c r="B27" s="200"/>
      <c r="C27" s="200"/>
      <c r="D27" s="62"/>
    </row>
    <row r="28" spans="1:4" ht="15">
      <c r="A28" s="200"/>
      <c r="B28" s="200"/>
      <c r="C28" s="200"/>
      <c r="D28" s="62"/>
    </row>
    <row r="29" spans="1:4" ht="15">
      <c r="A29" s="200"/>
      <c r="B29" s="200"/>
      <c r="C29" s="200"/>
      <c r="D29" s="62"/>
    </row>
    <row r="30" spans="1:4" ht="15">
      <c r="A30" s="200"/>
      <c r="B30" s="200"/>
      <c r="C30" s="200"/>
      <c r="D30" s="62"/>
    </row>
    <row r="31" spans="1:4" ht="15">
      <c r="A31" s="200"/>
      <c r="B31" s="200"/>
      <c r="C31" s="200"/>
      <c r="D31" s="62"/>
    </row>
    <row r="32" spans="1:4" ht="15">
      <c r="A32" s="200"/>
      <c r="B32" s="200"/>
      <c r="C32" s="200"/>
      <c r="D32" s="62"/>
    </row>
    <row r="33" spans="1:4" ht="15">
      <c r="A33" s="200"/>
      <c r="B33" s="200"/>
      <c r="C33" s="200"/>
      <c r="D33" s="62"/>
    </row>
    <row r="34" spans="1:4" ht="15">
      <c r="A34" s="200"/>
      <c r="B34" s="200"/>
      <c r="C34" s="200"/>
      <c r="D34" s="62"/>
    </row>
    <row r="35" spans="1:4" ht="15">
      <c r="A35" s="200"/>
      <c r="B35" s="200"/>
      <c r="C35" s="200"/>
      <c r="D35" s="62"/>
    </row>
    <row r="36" spans="1:4" ht="15">
      <c r="A36" s="200"/>
      <c r="B36" s="200"/>
      <c r="C36" s="200"/>
      <c r="D36" s="62"/>
    </row>
    <row r="37" spans="1:4" ht="15">
      <c r="A37" s="200"/>
      <c r="B37" s="200"/>
      <c r="C37" s="200"/>
      <c r="D37" s="62"/>
    </row>
    <row r="38" spans="1:4" ht="15">
      <c r="A38" s="200"/>
      <c r="B38" s="200"/>
      <c r="C38" s="200"/>
      <c r="D38" s="62"/>
    </row>
    <row r="39" spans="1:4" ht="15">
      <c r="A39" s="200"/>
      <c r="B39" s="200"/>
      <c r="C39" s="200"/>
      <c r="D39" s="62"/>
    </row>
    <row r="40" spans="1:4" ht="15">
      <c r="A40" s="200"/>
      <c r="B40" s="200"/>
      <c r="C40" s="200"/>
      <c r="D40" s="62"/>
    </row>
    <row r="41" spans="1:4" ht="15">
      <c r="A41" s="200"/>
      <c r="B41" s="200"/>
      <c r="C41" s="200"/>
      <c r="D41" s="62"/>
    </row>
    <row r="42" spans="1:4" ht="15">
      <c r="A42" s="200"/>
      <c r="B42" s="200"/>
      <c r="C42" s="200"/>
      <c r="D42" s="62"/>
    </row>
    <row r="43" spans="1:4" ht="15">
      <c r="A43" s="200"/>
      <c r="B43" s="200"/>
      <c r="C43" s="200"/>
      <c r="D43" s="62"/>
    </row>
    <row r="44" spans="1:4" ht="15">
      <c r="A44" s="200"/>
      <c r="B44" s="200"/>
      <c r="C44" s="200"/>
      <c r="D44" s="62"/>
    </row>
    <row r="45" spans="1:4" ht="15">
      <c r="A45" s="200"/>
      <c r="B45" s="200"/>
      <c r="C45" s="200"/>
      <c r="D45" s="62"/>
    </row>
    <row r="46" spans="1:4" ht="15">
      <c r="A46" s="200"/>
      <c r="B46" s="200"/>
      <c r="C46" s="200"/>
      <c r="D46" s="62"/>
    </row>
    <row r="47" spans="1:4" ht="15">
      <c r="A47" s="200"/>
      <c r="B47" s="200"/>
      <c r="C47" s="200"/>
      <c r="D47" s="62"/>
    </row>
    <row r="48" spans="1:4" ht="15">
      <c r="A48" s="200"/>
      <c r="B48" s="200"/>
      <c r="C48" s="200"/>
      <c r="D48" s="62"/>
    </row>
    <row r="49" spans="1:4" ht="15">
      <c r="A49" s="200"/>
      <c r="B49" s="200"/>
      <c r="C49" s="200"/>
      <c r="D49" s="62"/>
    </row>
    <row r="50" spans="1:4" ht="15">
      <c r="A50" s="200"/>
      <c r="B50" s="200"/>
      <c r="C50" s="200"/>
      <c r="D50" s="63"/>
    </row>
  </sheetData>
  <sheetProtection selectLockedCells="1" selectUnlockedCells="1"/>
  <mergeCells count="7">
    <mergeCell ref="A10:C50"/>
    <mergeCell ref="A1:D2"/>
    <mergeCell ref="A3:D3"/>
    <mergeCell ref="A4:D4"/>
    <mergeCell ref="A5:D5"/>
    <mergeCell ref="A6:D6"/>
    <mergeCell ref="B9:C9"/>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7"/>
  <sheetViews>
    <sheetView showGridLines="0" zoomScale="85" zoomScaleNormal="85" workbookViewId="0">
      <selection activeCell="H13" sqref="H13"/>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ht="12.75" customHeight="1">
      <c r="A1" s="172" t="s">
        <v>406</v>
      </c>
      <c r="B1" s="172"/>
      <c r="C1" s="172"/>
      <c r="D1" s="172"/>
    </row>
    <row r="2" spans="1:5" ht="12.75" customHeight="1">
      <c r="A2" s="172"/>
      <c r="B2" s="172"/>
      <c r="C2" s="172"/>
      <c r="D2" s="172"/>
    </row>
    <row r="3" spans="1:5" ht="22.5" customHeight="1">
      <c r="A3" s="173" t="s">
        <v>407</v>
      </c>
      <c r="B3" s="173"/>
      <c r="C3" s="173"/>
      <c r="D3" s="173"/>
    </row>
    <row r="4" spans="1:5" ht="22.5" customHeight="1">
      <c r="A4" s="174" t="str">
        <f>+Rozvaha!A5</f>
        <v>Název, sídlo, právní forma a předmět činnosti účetní jednotky, IČ:</v>
      </c>
      <c r="B4" s="174"/>
      <c r="C4" s="174"/>
      <c r="D4" s="174"/>
    </row>
    <row r="5" spans="1:5" ht="36.75" customHeight="1">
      <c r="A5" s="196" t="str">
        <f>+Rozvaha!A6</f>
        <v>Základní škola a mateřská škola Hněvkovice, Hněvkovice 14, 582 94,  331-příspěvková organizace, Předškolní a školní vzdělání, družina, školní stravování, IČO 70988846</v>
      </c>
      <c r="B5" s="196"/>
      <c r="C5" s="196"/>
      <c r="D5" s="196"/>
    </row>
    <row r="6" spans="1:5" ht="24" customHeight="1">
      <c r="A6" s="201" t="str">
        <f>+Rozvaha!A7</f>
        <v>sestavená k 31.12.2021</v>
      </c>
      <c r="B6" s="201"/>
      <c r="C6" s="201"/>
      <c r="D6" s="201"/>
      <c r="E6" s="40"/>
    </row>
    <row r="7" spans="1:5" ht="18.75" customHeight="1">
      <c r="A7" s="176"/>
      <c r="B7" s="176"/>
      <c r="C7" s="176"/>
      <c r="D7" s="176"/>
    </row>
    <row r="8" spans="1:5" ht="15">
      <c r="A8" s="6"/>
      <c r="B8" s="6"/>
      <c r="C8" s="6"/>
      <c r="D8" s="6"/>
    </row>
    <row r="9" spans="1:5" ht="15">
      <c r="A9" s="6" t="s">
        <v>415</v>
      </c>
      <c r="B9" s="6" t="s">
        <v>416</v>
      </c>
      <c r="C9" s="6"/>
      <c r="D9" s="6" t="s">
        <v>410</v>
      </c>
    </row>
    <row r="10" spans="1:5" ht="15.75">
      <c r="A10" s="60"/>
      <c r="B10" s="187"/>
      <c r="C10" s="187"/>
      <c r="D10" s="7"/>
    </row>
    <row r="11" spans="1:5" ht="12.75" customHeight="1">
      <c r="A11" s="200"/>
      <c r="B11" s="200"/>
      <c r="C11" s="200"/>
      <c r="D11" s="61"/>
    </row>
    <row r="12" spans="1:5" ht="15">
      <c r="A12" s="200"/>
      <c r="B12" s="200"/>
      <c r="C12" s="200"/>
      <c r="D12" s="62"/>
    </row>
    <row r="13" spans="1:5" ht="15">
      <c r="A13" s="200"/>
      <c r="B13" s="200"/>
      <c r="C13" s="200"/>
      <c r="D13" s="62"/>
    </row>
    <row r="14" spans="1:5" ht="15">
      <c r="A14" s="200"/>
      <c r="B14" s="200"/>
      <c r="C14" s="200"/>
      <c r="D14" s="62"/>
    </row>
    <row r="15" spans="1:5" ht="15">
      <c r="A15" s="200"/>
      <c r="B15" s="200"/>
      <c r="C15" s="200"/>
      <c r="D15" s="62"/>
    </row>
    <row r="16" spans="1:5" ht="15">
      <c r="A16" s="200"/>
      <c r="B16" s="200"/>
      <c r="C16" s="200"/>
      <c r="D16" s="62"/>
    </row>
    <row r="17" spans="1:4" ht="15">
      <c r="A17" s="200"/>
      <c r="B17" s="200"/>
      <c r="C17" s="200"/>
      <c r="D17" s="62"/>
    </row>
    <row r="18" spans="1:4" ht="15">
      <c r="A18" s="200"/>
      <c r="B18" s="200"/>
      <c r="C18" s="200"/>
      <c r="D18" s="62"/>
    </row>
    <row r="19" spans="1:4" ht="15">
      <c r="A19" s="200"/>
      <c r="B19" s="200"/>
      <c r="C19" s="200"/>
      <c r="D19" s="62"/>
    </row>
    <row r="20" spans="1:4" ht="15">
      <c r="A20" s="200"/>
      <c r="B20" s="200"/>
      <c r="C20" s="200"/>
      <c r="D20" s="62"/>
    </row>
    <row r="21" spans="1:4" ht="15">
      <c r="A21" s="200"/>
      <c r="B21" s="200"/>
      <c r="C21" s="200"/>
      <c r="D21" s="62"/>
    </row>
    <row r="22" spans="1:4" ht="15">
      <c r="A22" s="200"/>
      <c r="B22" s="200"/>
      <c r="C22" s="200"/>
      <c r="D22" s="62"/>
    </row>
    <row r="23" spans="1:4" ht="15">
      <c r="A23" s="200"/>
      <c r="B23" s="200"/>
      <c r="C23" s="200"/>
      <c r="D23" s="62"/>
    </row>
    <row r="24" spans="1:4" ht="15">
      <c r="A24" s="200"/>
      <c r="B24" s="200"/>
      <c r="C24" s="200"/>
      <c r="D24" s="62"/>
    </row>
    <row r="25" spans="1:4" ht="15">
      <c r="A25" s="200"/>
      <c r="B25" s="200"/>
      <c r="C25" s="200"/>
      <c r="D25" s="62"/>
    </row>
    <row r="26" spans="1:4" ht="15">
      <c r="A26" s="200"/>
      <c r="B26" s="200"/>
      <c r="C26" s="200"/>
      <c r="D26" s="62"/>
    </row>
    <row r="27" spans="1:4" ht="15">
      <c r="A27" s="200"/>
      <c r="B27" s="200"/>
      <c r="C27" s="200"/>
      <c r="D27" s="62"/>
    </row>
    <row r="28" spans="1:4" ht="15">
      <c r="A28" s="200"/>
      <c r="B28" s="200"/>
      <c r="C28" s="200"/>
      <c r="D28" s="62"/>
    </row>
    <row r="29" spans="1:4" ht="15">
      <c r="A29" s="200"/>
      <c r="B29" s="200"/>
      <c r="C29" s="200"/>
      <c r="D29" s="62"/>
    </row>
    <row r="30" spans="1:4" ht="15">
      <c r="A30" s="200"/>
      <c r="B30" s="200"/>
      <c r="C30" s="200"/>
      <c r="D30" s="62"/>
    </row>
    <row r="31" spans="1:4" ht="15">
      <c r="A31" s="200"/>
      <c r="B31" s="200"/>
      <c r="C31" s="200"/>
      <c r="D31" s="62"/>
    </row>
    <row r="32" spans="1:4" ht="15">
      <c r="A32" s="200"/>
      <c r="B32" s="200"/>
      <c r="C32" s="200"/>
      <c r="D32" s="62"/>
    </row>
    <row r="33" spans="1:4" ht="15">
      <c r="A33" s="200"/>
      <c r="B33" s="200"/>
      <c r="C33" s="200"/>
      <c r="D33" s="62"/>
    </row>
    <row r="34" spans="1:4" ht="15">
      <c r="A34" s="200"/>
      <c r="B34" s="200"/>
      <c r="C34" s="200"/>
      <c r="D34" s="62"/>
    </row>
    <row r="35" spans="1:4" ht="15">
      <c r="A35" s="200"/>
      <c r="B35" s="200"/>
      <c r="C35" s="200"/>
      <c r="D35" s="62"/>
    </row>
    <row r="36" spans="1:4" ht="15">
      <c r="A36" s="200"/>
      <c r="B36" s="200"/>
      <c r="C36" s="200"/>
      <c r="D36" s="62"/>
    </row>
    <row r="37" spans="1:4" ht="15">
      <c r="A37" s="200"/>
      <c r="B37" s="200"/>
      <c r="C37" s="200"/>
      <c r="D37" s="62"/>
    </row>
    <row r="38" spans="1:4" ht="15">
      <c r="A38" s="200"/>
      <c r="B38" s="200"/>
      <c r="C38" s="200"/>
      <c r="D38" s="62"/>
    </row>
    <row r="39" spans="1:4" ht="15">
      <c r="A39" s="200"/>
      <c r="B39" s="200"/>
      <c r="C39" s="200"/>
      <c r="D39" s="62"/>
    </row>
    <row r="40" spans="1:4" ht="15">
      <c r="A40" s="200"/>
      <c r="B40" s="200"/>
      <c r="C40" s="200"/>
      <c r="D40" s="62"/>
    </row>
    <row r="41" spans="1:4" ht="15">
      <c r="A41" s="200"/>
      <c r="B41" s="200"/>
      <c r="C41" s="200"/>
      <c r="D41" s="62"/>
    </row>
    <row r="42" spans="1:4" ht="15">
      <c r="A42" s="200"/>
      <c r="B42" s="200"/>
      <c r="C42" s="200"/>
      <c r="D42" s="62"/>
    </row>
    <row r="43" spans="1:4" ht="15">
      <c r="A43" s="200"/>
      <c r="B43" s="200"/>
      <c r="C43" s="200"/>
      <c r="D43" s="62"/>
    </row>
    <row r="44" spans="1:4" ht="15">
      <c r="A44" s="200"/>
      <c r="B44" s="200"/>
      <c r="C44" s="200"/>
      <c r="D44" s="62"/>
    </row>
    <row r="45" spans="1:4" ht="15">
      <c r="A45" s="200"/>
      <c r="B45" s="200"/>
      <c r="C45" s="200"/>
      <c r="D45" s="62"/>
    </row>
    <row r="46" spans="1:4" ht="15">
      <c r="A46" s="200"/>
      <c r="B46" s="200"/>
      <c r="C46" s="200"/>
      <c r="D46" s="62"/>
    </row>
    <row r="47" spans="1:4" ht="15">
      <c r="A47" s="200"/>
      <c r="B47" s="200"/>
      <c r="C47" s="200"/>
      <c r="D47" s="62"/>
    </row>
    <row r="48" spans="1:4" ht="15">
      <c r="A48" s="200"/>
      <c r="B48" s="200"/>
      <c r="C48" s="200"/>
      <c r="D48" s="62"/>
    </row>
    <row r="49" spans="1:4" ht="15">
      <c r="A49" s="200"/>
      <c r="B49" s="200"/>
      <c r="C49" s="200"/>
      <c r="D49" s="62"/>
    </row>
    <row r="50" spans="1:4" ht="15">
      <c r="A50" s="200"/>
      <c r="B50" s="200"/>
      <c r="C50" s="200"/>
      <c r="D50" s="62"/>
    </row>
    <row r="51" spans="1:4" ht="15">
      <c r="A51" s="200"/>
      <c r="B51" s="200"/>
      <c r="C51" s="200"/>
      <c r="D51" s="63"/>
    </row>
    <row r="52" spans="1:4" ht="15">
      <c r="A52" s="6"/>
      <c r="B52" s="6"/>
      <c r="C52" s="6"/>
      <c r="D52" s="6"/>
    </row>
    <row r="53" spans="1:4" ht="15">
      <c r="A53" s="6"/>
      <c r="B53" s="6"/>
      <c r="C53" s="6"/>
      <c r="D53" s="6"/>
    </row>
    <row r="54" spans="1:4" ht="15">
      <c r="A54" s="6"/>
      <c r="B54" s="6"/>
      <c r="C54" s="6"/>
      <c r="D54" s="6"/>
    </row>
    <row r="55" spans="1:4" ht="15">
      <c r="A55" s="6"/>
      <c r="B55" s="6"/>
      <c r="C55" s="6"/>
      <c r="D55" s="6"/>
    </row>
    <row r="56" spans="1:4" ht="15">
      <c r="A56" s="6"/>
      <c r="B56" s="6"/>
      <c r="C56" s="6"/>
      <c r="D56" s="6"/>
    </row>
    <row r="57" spans="1:4" ht="15">
      <c r="A57" s="6"/>
      <c r="B57" s="6"/>
      <c r="C57" s="6"/>
      <c r="D57" s="6"/>
    </row>
    <row r="58" spans="1:4" ht="15">
      <c r="A58" s="6"/>
      <c r="B58" s="6"/>
      <c r="C58" s="6"/>
      <c r="D58" s="6"/>
    </row>
    <row r="59" spans="1:4" ht="15">
      <c r="A59" s="6"/>
      <c r="B59" s="6"/>
      <c r="C59" s="6"/>
      <c r="D59" s="6"/>
    </row>
    <row r="60" spans="1:4" ht="15">
      <c r="A60" s="6"/>
      <c r="B60" s="6"/>
      <c r="C60" s="6"/>
      <c r="D60" s="6"/>
    </row>
    <row r="61" spans="1:4" ht="15">
      <c r="A61" s="6"/>
      <c r="B61" s="6"/>
      <c r="C61" s="6"/>
      <c r="D61" s="6"/>
    </row>
    <row r="62" spans="1:4" ht="15">
      <c r="A62" s="6"/>
      <c r="B62" s="6"/>
      <c r="C62" s="6"/>
      <c r="D62" s="6"/>
    </row>
    <row r="63" spans="1:4" ht="15">
      <c r="A63" s="6"/>
      <c r="B63" s="6"/>
      <c r="C63" s="6"/>
      <c r="D63" s="6"/>
    </row>
    <row r="64" spans="1:4" ht="15">
      <c r="A64" s="6"/>
      <c r="B64" s="6"/>
      <c r="C64" s="6"/>
      <c r="D64" s="6"/>
    </row>
    <row r="65" spans="1:4" ht="15">
      <c r="A65" s="6"/>
      <c r="B65" s="6"/>
      <c r="C65" s="6"/>
      <c r="D65" s="6"/>
    </row>
    <row r="66" spans="1:4" ht="15">
      <c r="A66" s="6"/>
      <c r="B66" s="6"/>
      <c r="C66" s="6"/>
      <c r="D66" s="6"/>
    </row>
    <row r="67" spans="1:4" ht="15">
      <c r="A67" s="6"/>
      <c r="B67" s="6"/>
      <c r="C67" s="6"/>
      <c r="D67" s="6"/>
    </row>
    <row r="68" spans="1:4" ht="15">
      <c r="A68" s="6"/>
      <c r="B68" s="6"/>
      <c r="C68" s="6"/>
      <c r="D68" s="6"/>
    </row>
    <row r="69" spans="1:4" ht="15">
      <c r="A69" s="6"/>
      <c r="B69" s="6"/>
      <c r="C69" s="6"/>
      <c r="D69" s="6"/>
    </row>
    <row r="70" spans="1:4" ht="15">
      <c r="A70" s="6"/>
      <c r="B70" s="6"/>
      <c r="C70" s="6"/>
      <c r="D70" s="6"/>
    </row>
    <row r="71" spans="1:4" ht="15">
      <c r="A71" s="6"/>
      <c r="B71" s="6"/>
      <c r="C71" s="6"/>
      <c r="D71" s="6"/>
    </row>
    <row r="72" spans="1:4" ht="15">
      <c r="A72" s="6"/>
      <c r="B72" s="6"/>
      <c r="C72" s="6"/>
      <c r="D72" s="6"/>
    </row>
    <row r="73" spans="1:4" ht="15">
      <c r="A73" s="6"/>
      <c r="B73" s="6"/>
      <c r="C73" s="6"/>
      <c r="D73" s="6"/>
    </row>
    <row r="74" spans="1:4" ht="15">
      <c r="A74" s="6"/>
      <c r="B74" s="6"/>
      <c r="C74" s="6"/>
      <c r="D74" s="6"/>
    </row>
    <row r="75" spans="1:4" ht="15">
      <c r="A75" s="6"/>
      <c r="B75" s="6"/>
      <c r="C75" s="6"/>
      <c r="D75" s="6"/>
    </row>
    <row r="76" spans="1:4" ht="15">
      <c r="A76" s="6"/>
      <c r="B76" s="6"/>
      <c r="C76" s="6"/>
      <c r="D76" s="6"/>
    </row>
    <row r="77" spans="1:4" ht="15">
      <c r="A77" s="6"/>
      <c r="B77" s="6"/>
      <c r="C77" s="6"/>
      <c r="D77" s="6"/>
    </row>
  </sheetData>
  <sheetProtection selectLockedCells="1" selectUnlockedCells="1"/>
  <mergeCells count="8">
    <mergeCell ref="B10:C10"/>
    <mergeCell ref="A11:C51"/>
    <mergeCell ref="A1:D2"/>
    <mergeCell ref="A3:D3"/>
    <mergeCell ref="A4:D4"/>
    <mergeCell ref="A5:D5"/>
    <mergeCell ref="A6:D6"/>
    <mergeCell ref="A7:D7"/>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5"/>
  <sheetViews>
    <sheetView showGridLines="0" topLeftCell="C1" zoomScale="90" zoomScaleNormal="90" workbookViewId="0">
      <selection activeCell="O35" sqref="O35"/>
    </sheetView>
  </sheetViews>
  <sheetFormatPr defaultRowHeight="12.75"/>
  <cols>
    <col min="1" max="2" width="7.42578125" customWidth="1"/>
    <col min="15" max="15" width="22.42578125" customWidth="1"/>
    <col min="17" max="17" width="10.42578125" bestFit="1" customWidth="1"/>
  </cols>
  <sheetData>
    <row r="1" spans="1:15" ht="12.75" customHeight="1">
      <c r="A1" s="205" t="s">
        <v>417</v>
      </c>
      <c r="B1" s="205"/>
      <c r="C1" s="205"/>
      <c r="D1" s="205"/>
      <c r="E1" s="205"/>
      <c r="F1" s="205"/>
      <c r="G1" s="205"/>
      <c r="H1" s="205"/>
      <c r="I1" s="205"/>
      <c r="J1" s="205"/>
      <c r="K1" s="205"/>
      <c r="L1" s="205"/>
      <c r="M1" s="205"/>
      <c r="N1" s="205"/>
      <c r="O1" s="205"/>
    </row>
    <row r="2" spans="1:15" ht="12.75" customHeight="1">
      <c r="A2" s="205"/>
      <c r="B2" s="205"/>
      <c r="C2" s="205"/>
      <c r="D2" s="205"/>
      <c r="E2" s="205"/>
      <c r="F2" s="205"/>
      <c r="G2" s="205"/>
      <c r="H2" s="205"/>
      <c r="I2" s="205"/>
      <c r="J2" s="205"/>
      <c r="K2" s="205"/>
      <c r="L2" s="205"/>
      <c r="M2" s="205"/>
      <c r="N2" s="205"/>
      <c r="O2" s="205"/>
    </row>
    <row r="3" spans="1:15" ht="12.75" customHeight="1">
      <c r="A3" s="205" t="s">
        <v>180</v>
      </c>
      <c r="B3" s="205"/>
      <c r="C3" s="205"/>
      <c r="D3" s="205"/>
      <c r="E3" s="205"/>
      <c r="F3" s="205"/>
      <c r="G3" s="205"/>
      <c r="H3" s="205"/>
      <c r="I3" s="205"/>
      <c r="J3" s="205"/>
      <c r="K3" s="205"/>
      <c r="L3" s="205"/>
      <c r="M3" s="205"/>
      <c r="N3" s="205"/>
      <c r="O3" s="205"/>
    </row>
    <row r="4" spans="1:15" ht="12.75" customHeight="1">
      <c r="A4" s="205"/>
      <c r="B4" s="205"/>
      <c r="C4" s="205"/>
      <c r="D4" s="205"/>
      <c r="E4" s="205"/>
      <c r="F4" s="205"/>
      <c r="G4" s="205"/>
      <c r="H4" s="205"/>
      <c r="I4" s="205"/>
      <c r="J4" s="205"/>
      <c r="K4" s="205"/>
      <c r="L4" s="205"/>
      <c r="M4" s="205"/>
      <c r="N4" s="205"/>
      <c r="O4" s="205"/>
    </row>
    <row r="5" spans="1:15" ht="12.75" customHeight="1">
      <c r="A5" s="206" t="s">
        <v>407</v>
      </c>
      <c r="B5" s="206"/>
      <c r="C5" s="206"/>
      <c r="D5" s="206"/>
      <c r="E5" s="206"/>
      <c r="F5" s="206"/>
      <c r="G5" s="206"/>
      <c r="H5" s="206"/>
      <c r="I5" s="206"/>
      <c r="J5" s="206"/>
      <c r="K5" s="206"/>
      <c r="L5" s="206"/>
      <c r="M5" s="206"/>
      <c r="N5" s="206"/>
      <c r="O5" s="206"/>
    </row>
    <row r="6" spans="1:15">
      <c r="A6" s="206"/>
      <c r="B6" s="206"/>
      <c r="C6" s="206"/>
      <c r="D6" s="206"/>
      <c r="E6" s="206"/>
      <c r="F6" s="206"/>
      <c r="G6" s="206"/>
      <c r="H6" s="206"/>
      <c r="I6" s="206"/>
      <c r="J6" s="206"/>
      <c r="K6" s="206"/>
      <c r="L6" s="206"/>
      <c r="M6" s="206"/>
      <c r="N6" s="206"/>
      <c r="O6" s="206"/>
    </row>
    <row r="7" spans="1:15">
      <c r="A7" s="207" t="s">
        <v>418</v>
      </c>
      <c r="B7" s="207"/>
      <c r="C7" s="207"/>
      <c r="D7" s="207"/>
      <c r="E7" s="207"/>
      <c r="F7" s="207"/>
      <c r="G7" s="207"/>
      <c r="H7" s="207"/>
      <c r="I7" s="207"/>
      <c r="J7" s="207"/>
      <c r="K7" s="207"/>
      <c r="L7" s="207"/>
      <c r="M7" s="207"/>
      <c r="N7" s="207"/>
      <c r="O7" s="207"/>
    </row>
    <row r="8" spans="1:15">
      <c r="A8" s="208" t="str">
        <f>+'E.1.'!A5</f>
        <v>Základní škola a mateřská škola Hněvkovice, Hněvkovice 14, 582 94,  331-příspěvková organizace, Předškolní a školní vzdělání, družina, školní stravování, IČO 70988846</v>
      </c>
      <c r="B8" s="208"/>
      <c r="C8" s="208"/>
      <c r="D8" s="208"/>
      <c r="E8" s="208"/>
      <c r="F8" s="208"/>
      <c r="G8" s="208"/>
      <c r="H8" s="208"/>
      <c r="I8" s="208"/>
      <c r="J8" s="208"/>
      <c r="K8" s="208"/>
      <c r="L8" s="208"/>
      <c r="M8" s="208"/>
      <c r="N8" s="208"/>
      <c r="O8" s="208"/>
    </row>
    <row r="9" spans="1:15">
      <c r="A9" s="204" t="s">
        <v>419</v>
      </c>
      <c r="B9" s="204"/>
      <c r="C9" s="204"/>
      <c r="D9" s="204"/>
      <c r="E9" s="204"/>
      <c r="F9" s="204"/>
      <c r="G9" s="204"/>
      <c r="H9" s="204"/>
      <c r="I9" s="204"/>
      <c r="J9" s="204"/>
      <c r="K9" s="204"/>
      <c r="L9" s="204"/>
      <c r="M9" s="204"/>
      <c r="N9" s="204"/>
      <c r="O9" s="204"/>
    </row>
    <row r="10" spans="1:15">
      <c r="A10" s="202" t="str">
        <f>+'E.1.'!A6</f>
        <v>sestavená k 31.12.2021</v>
      </c>
      <c r="B10" s="202"/>
      <c r="C10" s="202"/>
      <c r="D10" s="202"/>
      <c r="E10" s="202"/>
      <c r="F10" s="202"/>
      <c r="G10" s="202"/>
      <c r="H10" s="202"/>
      <c r="I10" s="202"/>
      <c r="J10" s="202"/>
      <c r="K10" s="202"/>
      <c r="L10" s="202"/>
      <c r="M10" s="202"/>
      <c r="N10" s="202"/>
      <c r="O10" s="202"/>
    </row>
    <row r="11" spans="1:15">
      <c r="A11" s="65"/>
      <c r="B11" s="65"/>
      <c r="C11" s="65"/>
      <c r="D11" s="65"/>
      <c r="E11" s="65"/>
      <c r="F11" s="65"/>
      <c r="G11" s="65"/>
      <c r="H11" s="65"/>
      <c r="I11" s="65"/>
      <c r="J11" s="65"/>
      <c r="K11" s="65"/>
      <c r="L11" s="65"/>
      <c r="M11" s="65"/>
      <c r="N11" s="65"/>
      <c r="O11" s="65"/>
    </row>
    <row r="12" spans="1:15">
      <c r="A12" s="66" t="s">
        <v>420</v>
      </c>
      <c r="B12" s="65"/>
      <c r="C12" s="65"/>
      <c r="D12" s="65"/>
      <c r="E12" s="65"/>
      <c r="F12" s="65"/>
      <c r="G12" s="65"/>
      <c r="H12" s="65"/>
      <c r="I12" s="65"/>
      <c r="J12" s="65"/>
      <c r="K12" s="65"/>
      <c r="L12" s="65"/>
      <c r="M12" s="65"/>
      <c r="N12" s="65"/>
      <c r="O12" s="65"/>
    </row>
    <row r="13" spans="1:15">
      <c r="A13" s="65"/>
      <c r="B13" s="65"/>
      <c r="C13" s="65"/>
      <c r="D13" s="65"/>
      <c r="E13" s="65"/>
      <c r="F13" s="65"/>
      <c r="G13" s="65"/>
      <c r="H13" s="65"/>
      <c r="I13" s="65"/>
      <c r="J13" s="65"/>
      <c r="K13" s="65"/>
      <c r="L13" s="65"/>
      <c r="M13" s="65"/>
      <c r="N13" s="65"/>
      <c r="O13" s="65"/>
    </row>
    <row r="14" spans="1:15" ht="12.75" customHeight="1">
      <c r="A14" s="203" t="s">
        <v>421</v>
      </c>
      <c r="B14" s="203"/>
      <c r="C14" s="203"/>
      <c r="D14" s="203"/>
      <c r="E14" s="203"/>
      <c r="F14" s="203"/>
      <c r="G14" s="203"/>
      <c r="H14" s="203"/>
      <c r="I14" s="203"/>
      <c r="J14" s="203"/>
      <c r="K14" s="203"/>
      <c r="L14" s="203"/>
      <c r="M14" s="203"/>
      <c r="N14" s="203"/>
      <c r="O14" s="211" t="s">
        <v>422</v>
      </c>
    </row>
    <row r="15" spans="1:15" ht="12.75" customHeight="1">
      <c r="A15" s="64" t="s">
        <v>423</v>
      </c>
      <c r="B15" s="64"/>
      <c r="C15" s="207" t="s">
        <v>424</v>
      </c>
      <c r="D15" s="207"/>
      <c r="E15" s="207"/>
      <c r="F15" s="207"/>
      <c r="G15" s="207"/>
      <c r="H15" s="207"/>
      <c r="I15" s="207"/>
      <c r="J15" s="207"/>
      <c r="K15" s="207"/>
      <c r="L15" s="207"/>
      <c r="M15" s="207"/>
      <c r="N15" s="207"/>
      <c r="O15" s="211"/>
    </row>
    <row r="16" spans="1:15">
      <c r="A16" s="212" t="s">
        <v>425</v>
      </c>
      <c r="B16" s="212"/>
      <c r="C16" s="213" t="s">
        <v>426</v>
      </c>
      <c r="D16" s="213"/>
      <c r="E16" s="213"/>
      <c r="F16" s="213"/>
      <c r="G16" s="213"/>
      <c r="H16" s="213"/>
      <c r="I16" s="213"/>
      <c r="J16" s="213"/>
      <c r="K16" s="213"/>
      <c r="L16" s="213"/>
      <c r="M16" s="213"/>
      <c r="N16" s="213"/>
      <c r="O16" s="136">
        <f>+Rozvaha!M117</f>
        <v>149972.26999999999</v>
      </c>
    </row>
    <row r="17" spans="1:17">
      <c r="A17" s="215" t="s">
        <v>427</v>
      </c>
      <c r="B17" s="215"/>
      <c r="C17" s="69" t="s">
        <v>428</v>
      </c>
      <c r="D17" s="70"/>
      <c r="E17" s="70"/>
      <c r="F17" s="70"/>
      <c r="G17" s="70"/>
      <c r="H17" s="70"/>
      <c r="I17" s="70"/>
      <c r="J17" s="70"/>
      <c r="K17" s="70"/>
      <c r="L17" s="70"/>
      <c r="M17" s="70"/>
      <c r="N17" s="71"/>
      <c r="O17" s="136">
        <f>+O18</f>
        <v>85334</v>
      </c>
    </row>
    <row r="18" spans="1:17" ht="12.75" customHeight="1">
      <c r="A18" s="216" t="s">
        <v>19</v>
      </c>
      <c r="B18" s="216"/>
      <c r="C18" s="214" t="s">
        <v>429</v>
      </c>
      <c r="D18" s="214"/>
      <c r="E18" s="214"/>
      <c r="F18" s="214"/>
      <c r="G18" s="214"/>
      <c r="H18" s="214"/>
      <c r="I18" s="214"/>
      <c r="J18" s="214"/>
      <c r="K18" s="214"/>
      <c r="L18" s="214"/>
      <c r="M18" s="214"/>
      <c r="N18" s="214"/>
      <c r="O18" s="140">
        <v>85334</v>
      </c>
    </row>
    <row r="19" spans="1:17" ht="12.75" customHeight="1">
      <c r="A19" s="209" t="s">
        <v>22</v>
      </c>
      <c r="B19" s="209"/>
      <c r="C19" s="210" t="s">
        <v>430</v>
      </c>
      <c r="D19" s="210"/>
      <c r="E19" s="210"/>
      <c r="F19" s="210"/>
      <c r="G19" s="210"/>
      <c r="H19" s="210"/>
      <c r="I19" s="210"/>
      <c r="J19" s="210"/>
      <c r="K19" s="210"/>
      <c r="L19" s="210"/>
      <c r="M19" s="210"/>
      <c r="N19" s="210"/>
      <c r="O19" s="72"/>
    </row>
    <row r="20" spans="1:17" ht="12.75" customHeight="1">
      <c r="A20" s="209" t="s">
        <v>25</v>
      </c>
      <c r="B20" s="209"/>
      <c r="C20" s="210" t="s">
        <v>431</v>
      </c>
      <c r="D20" s="210"/>
      <c r="E20" s="210"/>
      <c r="F20" s="210"/>
      <c r="G20" s="210"/>
      <c r="H20" s="210"/>
      <c r="I20" s="210"/>
      <c r="J20" s="210"/>
      <c r="K20" s="210"/>
      <c r="L20" s="210"/>
      <c r="M20" s="210"/>
      <c r="N20" s="210"/>
      <c r="O20" s="72"/>
    </row>
    <row r="21" spans="1:17" ht="12.75" customHeight="1">
      <c r="A21" s="209" t="s">
        <v>28</v>
      </c>
      <c r="B21" s="209"/>
      <c r="C21" s="210" t="s">
        <v>432</v>
      </c>
      <c r="D21" s="210"/>
      <c r="E21" s="210"/>
      <c r="F21" s="210"/>
      <c r="G21" s="210"/>
      <c r="H21" s="210"/>
      <c r="I21" s="210"/>
      <c r="J21" s="210"/>
      <c r="K21" s="210"/>
      <c r="L21" s="210"/>
      <c r="M21" s="210"/>
      <c r="N21" s="210"/>
      <c r="O21" s="72"/>
    </row>
    <row r="22" spans="1:17" ht="12.75" customHeight="1">
      <c r="A22" s="217" t="s">
        <v>31</v>
      </c>
      <c r="B22" s="217"/>
      <c r="C22" s="218" t="s">
        <v>433</v>
      </c>
      <c r="D22" s="218"/>
      <c r="E22" s="218"/>
      <c r="F22" s="218"/>
      <c r="G22" s="218"/>
      <c r="H22" s="218"/>
      <c r="I22" s="218"/>
      <c r="J22" s="218"/>
      <c r="K22" s="218"/>
      <c r="L22" s="218"/>
      <c r="M22" s="218"/>
      <c r="N22" s="218"/>
      <c r="O22" s="73"/>
    </row>
    <row r="23" spans="1:17" ht="12.75" customHeight="1">
      <c r="A23" s="219" t="s">
        <v>434</v>
      </c>
      <c r="B23" s="219"/>
      <c r="C23" s="213" t="s">
        <v>435</v>
      </c>
      <c r="D23" s="213"/>
      <c r="E23" s="213"/>
      <c r="F23" s="213"/>
      <c r="G23" s="213"/>
      <c r="H23" s="213"/>
      <c r="I23" s="213"/>
      <c r="J23" s="213"/>
      <c r="K23" s="213"/>
      <c r="L23" s="213"/>
      <c r="M23" s="213"/>
      <c r="N23" s="213"/>
      <c r="O23" s="68">
        <f>+SUM(O24:O32)</f>
        <v>55792</v>
      </c>
    </row>
    <row r="24" spans="1:17">
      <c r="A24" s="216" t="s">
        <v>19</v>
      </c>
      <c r="B24" s="216"/>
      <c r="C24" s="74" t="s">
        <v>436</v>
      </c>
      <c r="D24" s="75"/>
      <c r="E24" s="75"/>
      <c r="F24" s="75"/>
      <c r="G24" s="75"/>
      <c r="H24" s="75"/>
      <c r="I24" s="75"/>
      <c r="J24" s="75"/>
      <c r="K24" s="75"/>
      <c r="L24" s="75"/>
      <c r="M24" s="75"/>
      <c r="N24" s="76"/>
      <c r="O24" s="77"/>
    </row>
    <row r="25" spans="1:17" ht="12.75" customHeight="1">
      <c r="A25" s="209" t="s">
        <v>22</v>
      </c>
      <c r="B25" s="209"/>
      <c r="C25" s="78" t="s">
        <v>437</v>
      </c>
      <c r="N25" s="79"/>
      <c r="O25" s="102">
        <v>15440</v>
      </c>
    </row>
    <row r="26" spans="1:17" ht="12.75" customHeight="1">
      <c r="A26" s="209" t="s">
        <v>25</v>
      </c>
      <c r="B26" s="209"/>
      <c r="C26" s="78" t="s">
        <v>438</v>
      </c>
      <c r="N26" s="79"/>
      <c r="O26" s="102"/>
    </row>
    <row r="27" spans="1:17" ht="12.75" customHeight="1">
      <c r="A27" s="209" t="s">
        <v>28</v>
      </c>
      <c r="B27" s="209"/>
      <c r="C27" s="78" t="s">
        <v>439</v>
      </c>
      <c r="N27" s="79"/>
      <c r="O27" s="102">
        <v>37199</v>
      </c>
    </row>
    <row r="28" spans="1:17" ht="12.75" customHeight="1">
      <c r="A28" s="209" t="s">
        <v>31</v>
      </c>
      <c r="B28" s="209"/>
      <c r="C28" s="78" t="s">
        <v>440</v>
      </c>
      <c r="N28" s="79"/>
      <c r="O28" s="102"/>
    </row>
    <row r="29" spans="1:17" ht="12.75" customHeight="1">
      <c r="A29" s="209" t="s">
        <v>34</v>
      </c>
      <c r="B29" s="209"/>
      <c r="C29" s="78" t="s">
        <v>441</v>
      </c>
      <c r="N29" s="79"/>
      <c r="O29" s="102"/>
    </row>
    <row r="30" spans="1:17">
      <c r="A30" s="209" t="s">
        <v>37</v>
      </c>
      <c r="B30" s="209"/>
      <c r="C30" s="78" t="s">
        <v>442</v>
      </c>
      <c r="N30" s="79"/>
      <c r="O30" s="80"/>
    </row>
    <row r="31" spans="1:17">
      <c r="A31" s="209" t="s">
        <v>40</v>
      </c>
      <c r="B31" s="209"/>
      <c r="C31" s="78" t="s">
        <v>443</v>
      </c>
      <c r="N31" s="79"/>
      <c r="O31" s="171"/>
    </row>
    <row r="32" spans="1:17">
      <c r="A32" s="217" t="s">
        <v>43</v>
      </c>
      <c r="B32" s="217"/>
      <c r="C32" s="81" t="s">
        <v>444</v>
      </c>
      <c r="D32" s="82"/>
      <c r="E32" s="82"/>
      <c r="F32" s="82"/>
      <c r="G32" s="82"/>
      <c r="H32" s="82"/>
      <c r="I32" s="82"/>
      <c r="J32" s="82"/>
      <c r="K32" s="82"/>
      <c r="L32" s="82"/>
      <c r="M32" s="82"/>
      <c r="N32" s="83"/>
      <c r="O32" s="108">
        <v>3153</v>
      </c>
      <c r="Q32" s="108"/>
    </row>
    <row r="33" spans="1:17">
      <c r="A33" s="212" t="s">
        <v>445</v>
      </c>
      <c r="B33" s="212"/>
      <c r="C33" s="213" t="s">
        <v>446</v>
      </c>
      <c r="D33" s="213"/>
      <c r="E33" s="213"/>
      <c r="F33" s="213"/>
      <c r="G33" s="213"/>
      <c r="H33" s="213"/>
      <c r="I33" s="213"/>
      <c r="J33" s="213"/>
      <c r="K33" s="213"/>
      <c r="L33" s="213"/>
      <c r="M33" s="213"/>
      <c r="N33" s="213"/>
      <c r="O33" s="68">
        <f>+O16+O17-O23</f>
        <v>179514.27</v>
      </c>
      <c r="Q33" s="108">
        <f>+O33-Rozvaha!L117</f>
        <v>0</v>
      </c>
    </row>
    <row r="34" spans="1:17">
      <c r="C34" t="s">
        <v>447</v>
      </c>
    </row>
    <row r="35" spans="1:17">
      <c r="O35" s="108">
        <f>+O16-O25+O17+O18</f>
        <v>305200.27</v>
      </c>
    </row>
  </sheetData>
  <sheetProtection selectLockedCells="1" selectUnlockedCells="1"/>
  <mergeCells count="36">
    <mergeCell ref="A31:B31"/>
    <mergeCell ref="A32:B32"/>
    <mergeCell ref="A33:B33"/>
    <mergeCell ref="C33:N33"/>
    <mergeCell ref="A24:B24"/>
    <mergeCell ref="A25:B25"/>
    <mergeCell ref="A26:B26"/>
    <mergeCell ref="A27:B27"/>
    <mergeCell ref="A28:B28"/>
    <mergeCell ref="A30:B30"/>
    <mergeCell ref="A29:B29"/>
    <mergeCell ref="A21:B21"/>
    <mergeCell ref="C21:N21"/>
    <mergeCell ref="A22:B22"/>
    <mergeCell ref="C22:N22"/>
    <mergeCell ref="A23:B23"/>
    <mergeCell ref="C23:N23"/>
    <mergeCell ref="A20:B20"/>
    <mergeCell ref="C20:N20"/>
    <mergeCell ref="O14:O15"/>
    <mergeCell ref="C15:N15"/>
    <mergeCell ref="A16:B16"/>
    <mergeCell ref="C16:N16"/>
    <mergeCell ref="C18:N18"/>
    <mergeCell ref="A19:B19"/>
    <mergeCell ref="C19:N19"/>
    <mergeCell ref="A17:B17"/>
    <mergeCell ref="A18:B18"/>
    <mergeCell ref="A10:O10"/>
    <mergeCell ref="A14:N14"/>
    <mergeCell ref="A9:O9"/>
    <mergeCell ref="A1:O2"/>
    <mergeCell ref="A3:O4"/>
    <mergeCell ref="A5:O6"/>
    <mergeCell ref="A7:O7"/>
    <mergeCell ref="A8:O8"/>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Roman,obyčejné"&amp;12&amp;A</oddHeader>
    <oddFooter>&amp;C&amp;"Times New Roman,obyčejné"&amp;12Stránka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9"/>
  <sheetViews>
    <sheetView showGridLines="0" topLeftCell="C1" zoomScale="80" zoomScaleNormal="80" workbookViewId="0">
      <selection activeCell="H37" sqref="H37"/>
    </sheetView>
  </sheetViews>
  <sheetFormatPr defaultColWidth="11.5703125" defaultRowHeight="12.75"/>
  <sheetData>
    <row r="1" spans="1:15">
      <c r="A1" s="205" t="s">
        <v>417</v>
      </c>
      <c r="B1" s="205"/>
      <c r="C1" s="205"/>
      <c r="D1" s="205"/>
      <c r="E1" s="205"/>
      <c r="F1" s="205"/>
      <c r="G1" s="205"/>
      <c r="H1" s="205"/>
      <c r="I1" s="205"/>
      <c r="J1" s="205"/>
      <c r="K1" s="205"/>
      <c r="L1" s="205"/>
      <c r="M1" s="205"/>
      <c r="N1" s="205"/>
      <c r="O1" s="205"/>
    </row>
    <row r="2" spans="1:15">
      <c r="A2" s="205"/>
      <c r="B2" s="205"/>
      <c r="C2" s="205"/>
      <c r="D2" s="205"/>
      <c r="E2" s="205"/>
      <c r="F2" s="205"/>
      <c r="G2" s="205"/>
      <c r="H2" s="205"/>
      <c r="I2" s="205"/>
      <c r="J2" s="205"/>
      <c r="K2" s="205"/>
      <c r="L2" s="205"/>
      <c r="M2" s="205"/>
      <c r="N2" s="205"/>
      <c r="O2" s="205"/>
    </row>
    <row r="3" spans="1:15">
      <c r="A3" s="205" t="s">
        <v>448</v>
      </c>
      <c r="B3" s="205"/>
      <c r="C3" s="205"/>
      <c r="D3" s="205"/>
      <c r="E3" s="205"/>
      <c r="F3" s="205"/>
      <c r="G3" s="205"/>
      <c r="H3" s="205"/>
      <c r="I3" s="205"/>
      <c r="J3" s="205"/>
      <c r="K3" s="205"/>
      <c r="L3" s="205"/>
      <c r="M3" s="205"/>
      <c r="N3" s="205"/>
      <c r="O3" s="205"/>
    </row>
    <row r="4" spans="1:15">
      <c r="A4" s="205"/>
      <c r="B4" s="205"/>
      <c r="C4" s="205"/>
      <c r="D4" s="205"/>
      <c r="E4" s="205"/>
      <c r="F4" s="205"/>
      <c r="G4" s="205"/>
      <c r="H4" s="205"/>
      <c r="I4" s="205"/>
      <c r="J4" s="205"/>
      <c r="K4" s="205"/>
      <c r="L4" s="205"/>
      <c r="M4" s="205"/>
      <c r="N4" s="205"/>
      <c r="O4" s="205"/>
    </row>
    <row r="5" spans="1:15">
      <c r="A5" s="220" t="s">
        <v>449</v>
      </c>
      <c r="B5" s="220"/>
      <c r="C5" s="220"/>
      <c r="D5" s="220"/>
      <c r="E5" s="220"/>
      <c r="F5" s="220"/>
      <c r="G5" s="220"/>
      <c r="H5" s="220"/>
      <c r="I5" s="220"/>
      <c r="J5" s="220"/>
      <c r="K5" s="220"/>
      <c r="L5" s="220"/>
      <c r="M5" s="220"/>
      <c r="N5" s="220"/>
      <c r="O5" s="220"/>
    </row>
    <row r="6" spans="1:15">
      <c r="A6" s="220"/>
      <c r="B6" s="220"/>
      <c r="C6" s="220"/>
      <c r="D6" s="220"/>
      <c r="E6" s="220"/>
      <c r="F6" s="220"/>
      <c r="G6" s="220"/>
      <c r="H6" s="220"/>
      <c r="I6" s="220"/>
      <c r="J6" s="220"/>
      <c r="K6" s="220"/>
      <c r="L6" s="220"/>
      <c r="M6" s="220"/>
      <c r="N6" s="220"/>
      <c r="O6" s="220"/>
    </row>
    <row r="7" spans="1:15">
      <c r="A7" s="207" t="s">
        <v>418</v>
      </c>
      <c r="B7" s="207"/>
      <c r="C7" s="207"/>
      <c r="D7" s="207"/>
      <c r="E7" s="207"/>
      <c r="F7" s="207"/>
      <c r="G7" s="207"/>
      <c r="H7" s="207"/>
      <c r="I7" s="207"/>
      <c r="J7" s="207"/>
      <c r="K7" s="207"/>
      <c r="L7" s="207"/>
      <c r="M7" s="207"/>
      <c r="N7" s="207"/>
      <c r="O7" s="207"/>
    </row>
    <row r="8" spans="1:15">
      <c r="A8" s="204" t="str">
        <f>+'F.a.'!A8</f>
        <v>Základní škola a mateřská škola Hněvkovice, Hněvkovice 14, 582 94,  331-příspěvková organizace, Předškolní a školní vzdělání, družina, školní stravování, IČO 70988846</v>
      </c>
      <c r="B8" s="204"/>
      <c r="C8" s="204"/>
      <c r="D8" s="204"/>
      <c r="E8" s="204"/>
      <c r="F8" s="204"/>
      <c r="G8" s="204"/>
      <c r="H8" s="204"/>
      <c r="I8" s="204"/>
      <c r="J8" s="204"/>
      <c r="K8" s="204"/>
      <c r="L8" s="204"/>
      <c r="M8" s="204"/>
      <c r="N8" s="204"/>
      <c r="O8" s="204"/>
    </row>
    <row r="9" spans="1:15">
      <c r="A9" s="204" t="s">
        <v>419</v>
      </c>
      <c r="B9" s="204"/>
      <c r="C9" s="204"/>
      <c r="D9" s="204"/>
      <c r="E9" s="204"/>
      <c r="F9" s="204"/>
      <c r="G9" s="204"/>
      <c r="H9" s="204"/>
      <c r="I9" s="204"/>
      <c r="J9" s="204"/>
      <c r="K9" s="204"/>
      <c r="L9" s="204"/>
      <c r="M9" s="204"/>
      <c r="N9" s="204"/>
      <c r="O9" s="204"/>
    </row>
    <row r="10" spans="1:15">
      <c r="A10" s="202" t="str">
        <f>+'F.a.'!A10</f>
        <v>sestavená k 31.12.2021</v>
      </c>
      <c r="B10" s="202"/>
      <c r="C10" s="202"/>
      <c r="D10" s="202"/>
      <c r="E10" s="202"/>
      <c r="F10" s="202"/>
      <c r="G10" s="202"/>
      <c r="H10" s="202"/>
      <c r="I10" s="202"/>
      <c r="J10" s="202"/>
      <c r="K10" s="202"/>
      <c r="L10" s="202"/>
      <c r="M10" s="202"/>
      <c r="N10" s="202"/>
      <c r="O10" s="202"/>
    </row>
    <row r="11" spans="1:15">
      <c r="A11" s="65"/>
      <c r="B11" s="65"/>
      <c r="C11" s="65"/>
      <c r="D11" s="65"/>
      <c r="E11" s="65"/>
      <c r="F11" s="65"/>
      <c r="G11" s="65"/>
      <c r="H11" s="65"/>
      <c r="I11" s="65"/>
      <c r="J11" s="65"/>
      <c r="K11" s="65"/>
      <c r="L11" s="65"/>
      <c r="M11" s="65"/>
      <c r="N11" s="65"/>
      <c r="O11" s="65"/>
    </row>
    <row r="12" spans="1:15">
      <c r="A12" s="65"/>
      <c r="B12" s="65"/>
      <c r="C12" s="65"/>
      <c r="D12" s="65"/>
      <c r="E12" s="65"/>
      <c r="F12" s="65"/>
      <c r="G12" s="65"/>
      <c r="H12" s="65"/>
      <c r="I12" s="65"/>
      <c r="J12" s="65"/>
      <c r="K12" s="65"/>
      <c r="L12" s="65"/>
      <c r="M12" s="65"/>
      <c r="N12" s="65"/>
      <c r="O12" s="65"/>
    </row>
    <row r="13" spans="1:15" ht="12.95" customHeight="1">
      <c r="A13" s="203" t="s">
        <v>421</v>
      </c>
      <c r="B13" s="203"/>
      <c r="C13" s="203"/>
      <c r="D13" s="203"/>
      <c r="E13" s="203"/>
      <c r="F13" s="203"/>
      <c r="G13" s="203"/>
      <c r="H13" s="203"/>
      <c r="I13" s="203"/>
      <c r="J13" s="203"/>
      <c r="K13" s="203"/>
      <c r="L13" s="203"/>
      <c r="M13" s="203"/>
      <c r="N13" s="203"/>
      <c r="O13" s="221" t="s">
        <v>450</v>
      </c>
    </row>
    <row r="14" spans="1:15">
      <c r="A14" s="64" t="s">
        <v>423</v>
      </c>
      <c r="B14" s="64"/>
      <c r="C14" s="207" t="s">
        <v>424</v>
      </c>
      <c r="D14" s="207"/>
      <c r="E14" s="207"/>
      <c r="F14" s="207"/>
      <c r="G14" s="207"/>
      <c r="H14" s="207"/>
      <c r="I14" s="207"/>
      <c r="J14" s="207"/>
      <c r="K14" s="207"/>
      <c r="L14" s="207"/>
      <c r="M14" s="207"/>
      <c r="N14" s="207"/>
      <c r="O14" s="221"/>
    </row>
    <row r="15" spans="1:15">
      <c r="A15" s="212" t="s">
        <v>451</v>
      </c>
      <c r="B15" s="212"/>
      <c r="C15" s="213" t="s">
        <v>452</v>
      </c>
      <c r="D15" s="213"/>
      <c r="E15" s="213"/>
      <c r="F15" s="213"/>
      <c r="G15" s="213"/>
      <c r="H15" s="213"/>
      <c r="I15" s="213"/>
      <c r="J15" s="213"/>
      <c r="K15" s="213"/>
      <c r="L15" s="213"/>
      <c r="M15" s="213"/>
      <c r="N15" s="213"/>
      <c r="O15" s="68">
        <v>0</v>
      </c>
    </row>
    <row r="16" spans="1:15">
      <c r="A16" s="212" t="s">
        <v>453</v>
      </c>
      <c r="B16" s="212"/>
      <c r="C16" s="69" t="s">
        <v>428</v>
      </c>
      <c r="D16" s="70"/>
      <c r="E16" s="70"/>
      <c r="F16" s="70"/>
      <c r="G16" s="70"/>
      <c r="H16" s="70"/>
      <c r="I16" s="70"/>
      <c r="J16" s="70"/>
      <c r="K16" s="70"/>
      <c r="L16" s="70"/>
      <c r="M16" s="70"/>
      <c r="N16" s="71"/>
      <c r="O16" s="68">
        <f>+SUM(O17:O22)</f>
        <v>0</v>
      </c>
    </row>
    <row r="17" spans="1:17">
      <c r="A17" s="209" t="s">
        <v>19</v>
      </c>
      <c r="B17" s="209"/>
      <c r="C17" s="78" t="s">
        <v>454</v>
      </c>
      <c r="N17" s="79"/>
      <c r="O17" s="80"/>
    </row>
    <row r="18" spans="1:17">
      <c r="A18" s="209" t="s">
        <v>22</v>
      </c>
      <c r="B18" s="209"/>
      <c r="C18" s="78" t="s">
        <v>455</v>
      </c>
      <c r="N18" s="79"/>
      <c r="O18" s="80"/>
    </row>
    <row r="19" spans="1:17">
      <c r="A19" s="209" t="s">
        <v>25</v>
      </c>
      <c r="B19" s="209"/>
      <c r="C19" s="78" t="s">
        <v>456</v>
      </c>
      <c r="N19" s="79"/>
      <c r="O19" s="80"/>
    </row>
    <row r="20" spans="1:17">
      <c r="A20" s="209" t="s">
        <v>28</v>
      </c>
      <c r="B20" s="209"/>
      <c r="C20" s="78" t="s">
        <v>457</v>
      </c>
      <c r="N20" s="79"/>
      <c r="O20" s="80"/>
    </row>
    <row r="21" spans="1:17">
      <c r="A21" s="209" t="s">
        <v>31</v>
      </c>
      <c r="B21" s="209"/>
      <c r="C21" s="78" t="s">
        <v>458</v>
      </c>
      <c r="N21" s="79"/>
      <c r="O21" s="80"/>
    </row>
    <row r="22" spans="1:17">
      <c r="A22" s="209" t="s">
        <v>34</v>
      </c>
      <c r="B22" s="209"/>
      <c r="C22" s="78" t="s">
        <v>459</v>
      </c>
      <c r="N22" s="79"/>
      <c r="O22" s="80"/>
    </row>
    <row r="23" spans="1:17">
      <c r="A23" s="212" t="s">
        <v>460</v>
      </c>
      <c r="B23" s="212"/>
      <c r="C23" s="69" t="s">
        <v>435</v>
      </c>
      <c r="D23" s="70"/>
      <c r="E23" s="70"/>
      <c r="F23" s="70"/>
      <c r="G23" s="70"/>
      <c r="H23" s="70"/>
      <c r="I23" s="70"/>
      <c r="J23" s="70"/>
      <c r="K23" s="70"/>
      <c r="L23" s="70"/>
      <c r="M23" s="70"/>
      <c r="N23" s="71"/>
      <c r="O23" s="68">
        <f>+SUM(O24:O28)</f>
        <v>0</v>
      </c>
    </row>
    <row r="24" spans="1:17">
      <c r="A24" s="209" t="s">
        <v>19</v>
      </c>
      <c r="B24" s="209"/>
      <c r="C24" t="s">
        <v>461</v>
      </c>
      <c r="N24" s="79"/>
      <c r="O24" s="80"/>
    </row>
    <row r="25" spans="1:17">
      <c r="A25" s="209" t="s">
        <v>22</v>
      </c>
      <c r="B25" s="209"/>
      <c r="C25" t="s">
        <v>462</v>
      </c>
      <c r="N25" s="79"/>
      <c r="O25" s="80"/>
    </row>
    <row r="26" spans="1:17">
      <c r="A26" s="209" t="s">
        <v>25</v>
      </c>
      <c r="B26" s="209"/>
      <c r="C26" t="s">
        <v>463</v>
      </c>
      <c r="N26" s="79"/>
      <c r="O26" s="80"/>
    </row>
    <row r="27" spans="1:17">
      <c r="A27" s="209" t="s">
        <v>28</v>
      </c>
      <c r="B27" s="209"/>
      <c r="C27" s="78" t="s">
        <v>464</v>
      </c>
      <c r="N27" s="79"/>
      <c r="O27" s="80"/>
    </row>
    <row r="28" spans="1:17">
      <c r="A28" s="209" t="s">
        <v>31</v>
      </c>
      <c r="B28" s="209"/>
      <c r="C28" s="78" t="s">
        <v>465</v>
      </c>
      <c r="N28" s="79"/>
      <c r="O28" s="80"/>
    </row>
    <row r="29" spans="1:17">
      <c r="A29" s="212" t="s">
        <v>466</v>
      </c>
      <c r="B29" s="212"/>
      <c r="C29" s="69" t="s">
        <v>446</v>
      </c>
      <c r="D29" s="85"/>
      <c r="E29" s="85"/>
      <c r="F29" s="85"/>
      <c r="G29" s="85"/>
      <c r="H29" s="85"/>
      <c r="I29" s="85"/>
      <c r="J29" s="85"/>
      <c r="K29" s="85"/>
      <c r="L29" s="85"/>
      <c r="M29" s="85"/>
      <c r="N29" s="86"/>
      <c r="O29" s="68">
        <f>+O15+O16-O23</f>
        <v>0</v>
      </c>
      <c r="Q29" s="108">
        <f>+O29-Rozvaha!L118</f>
        <v>0</v>
      </c>
    </row>
  </sheetData>
  <sheetProtection selectLockedCells="1" selectUnlockedCells="1"/>
  <mergeCells count="26">
    <mergeCell ref="A19:B19"/>
    <mergeCell ref="A20:B20"/>
    <mergeCell ref="A28:B28"/>
    <mergeCell ref="A29:B29"/>
    <mergeCell ref="A22:B22"/>
    <mergeCell ref="A23:B23"/>
    <mergeCell ref="A24:B24"/>
    <mergeCell ref="A25:B25"/>
    <mergeCell ref="A26:B26"/>
    <mergeCell ref="A27:B27"/>
    <mergeCell ref="A21:B21"/>
    <mergeCell ref="A16:B16"/>
    <mergeCell ref="A17:B17"/>
    <mergeCell ref="A18:B18"/>
    <mergeCell ref="A9:O9"/>
    <mergeCell ref="A1:O2"/>
    <mergeCell ref="A3:O4"/>
    <mergeCell ref="A5:O6"/>
    <mergeCell ref="A7:O7"/>
    <mergeCell ref="A8:O8"/>
    <mergeCell ref="A10:O10"/>
    <mergeCell ref="A13:N13"/>
    <mergeCell ref="O13:O14"/>
    <mergeCell ref="C14:N14"/>
    <mergeCell ref="A15:B15"/>
    <mergeCell ref="C15:N15"/>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Roman,obyčejné"&amp;12&amp;A</oddHeader>
    <oddFooter>&amp;C&amp;"Times New Roman,obyčejné"&amp;12Stránka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9"/>
  <sheetViews>
    <sheetView showGridLines="0" topLeftCell="C1" zoomScale="80" zoomScaleNormal="80" workbookViewId="0">
      <selection activeCell="O29" sqref="O29"/>
    </sheetView>
  </sheetViews>
  <sheetFormatPr defaultColWidth="11.5703125" defaultRowHeight="12.75"/>
  <sheetData>
    <row r="1" spans="1:15">
      <c r="A1" s="205" t="s">
        <v>417</v>
      </c>
      <c r="B1" s="205"/>
      <c r="C1" s="205"/>
      <c r="D1" s="205"/>
      <c r="E1" s="205"/>
      <c r="F1" s="205"/>
      <c r="G1" s="205"/>
      <c r="H1" s="205"/>
      <c r="I1" s="205"/>
      <c r="J1" s="205"/>
      <c r="K1" s="205"/>
      <c r="L1" s="205"/>
      <c r="M1" s="205"/>
      <c r="N1" s="205"/>
      <c r="O1" s="205"/>
    </row>
    <row r="2" spans="1:15">
      <c r="A2" s="205"/>
      <c r="B2" s="205"/>
      <c r="C2" s="205"/>
      <c r="D2" s="205"/>
      <c r="E2" s="205"/>
      <c r="F2" s="205"/>
      <c r="G2" s="205"/>
      <c r="H2" s="205"/>
      <c r="I2" s="205"/>
      <c r="J2" s="205"/>
      <c r="K2" s="205"/>
      <c r="L2" s="205"/>
      <c r="M2" s="205"/>
      <c r="N2" s="205"/>
      <c r="O2" s="205"/>
    </row>
    <row r="3" spans="1:15">
      <c r="A3" s="205" t="s">
        <v>467</v>
      </c>
      <c r="B3" s="205"/>
      <c r="C3" s="205"/>
      <c r="D3" s="205"/>
      <c r="E3" s="205"/>
      <c r="F3" s="205"/>
      <c r="G3" s="205"/>
      <c r="H3" s="205"/>
      <c r="I3" s="205"/>
      <c r="J3" s="205"/>
      <c r="K3" s="205"/>
      <c r="L3" s="205"/>
      <c r="M3" s="205"/>
      <c r="N3" s="205"/>
      <c r="O3" s="205"/>
    </row>
    <row r="4" spans="1:15">
      <c r="A4" s="205"/>
      <c r="B4" s="205"/>
      <c r="C4" s="205"/>
      <c r="D4" s="205"/>
      <c r="E4" s="205"/>
      <c r="F4" s="205"/>
      <c r="G4" s="205"/>
      <c r="H4" s="205"/>
      <c r="I4" s="205"/>
      <c r="J4" s="205"/>
      <c r="K4" s="205"/>
      <c r="L4" s="205"/>
      <c r="M4" s="205"/>
      <c r="N4" s="205"/>
      <c r="O4" s="205"/>
    </row>
    <row r="5" spans="1:15">
      <c r="A5" s="220" t="s">
        <v>449</v>
      </c>
      <c r="B5" s="220"/>
      <c r="C5" s="220"/>
      <c r="D5" s="220"/>
      <c r="E5" s="220"/>
      <c r="F5" s="220"/>
      <c r="G5" s="220"/>
      <c r="H5" s="220"/>
      <c r="I5" s="220"/>
      <c r="J5" s="220"/>
      <c r="K5" s="220"/>
      <c r="L5" s="220"/>
      <c r="M5" s="220"/>
      <c r="N5" s="220"/>
      <c r="O5" s="220"/>
    </row>
    <row r="6" spans="1:15">
      <c r="A6" s="220"/>
      <c r="B6" s="220"/>
      <c r="C6" s="220"/>
      <c r="D6" s="220"/>
      <c r="E6" s="220"/>
      <c r="F6" s="220"/>
      <c r="G6" s="220"/>
      <c r="H6" s="220"/>
      <c r="I6" s="220"/>
      <c r="J6" s="220"/>
      <c r="K6" s="220"/>
      <c r="L6" s="220"/>
      <c r="M6" s="220"/>
      <c r="N6" s="220"/>
      <c r="O6" s="220"/>
    </row>
    <row r="7" spans="1:15">
      <c r="A7" s="207" t="s">
        <v>418</v>
      </c>
      <c r="B7" s="207"/>
      <c r="C7" s="207"/>
      <c r="D7" s="207"/>
      <c r="E7" s="207"/>
      <c r="F7" s="207"/>
      <c r="G7" s="207"/>
      <c r="H7" s="207"/>
      <c r="I7" s="207"/>
      <c r="J7" s="207"/>
      <c r="K7" s="207"/>
      <c r="L7" s="207"/>
      <c r="M7" s="207"/>
      <c r="N7" s="207"/>
      <c r="O7" s="207"/>
    </row>
    <row r="8" spans="1:15">
      <c r="A8" s="204" t="str">
        <f>+'F.d.'!A8</f>
        <v>Základní škola a mateřská škola Hněvkovice, Hněvkovice 14, 582 94,  331-příspěvková organizace, Předškolní a školní vzdělání, družina, školní stravování, IČO 70988846</v>
      </c>
      <c r="B8" s="204"/>
      <c r="C8" s="204"/>
      <c r="D8" s="204"/>
      <c r="E8" s="204"/>
      <c r="F8" s="204"/>
      <c r="G8" s="204"/>
      <c r="H8" s="204"/>
      <c r="I8" s="204"/>
      <c r="J8" s="204"/>
      <c r="K8" s="204"/>
      <c r="L8" s="204"/>
      <c r="M8" s="204"/>
      <c r="N8" s="204"/>
      <c r="O8" s="204"/>
    </row>
    <row r="9" spans="1:15">
      <c r="A9" s="204" t="s">
        <v>419</v>
      </c>
      <c r="B9" s="204"/>
      <c r="C9" s="204"/>
      <c r="D9" s="204"/>
      <c r="E9" s="204"/>
      <c r="F9" s="204"/>
      <c r="G9" s="204"/>
      <c r="H9" s="204"/>
      <c r="I9" s="204"/>
      <c r="J9" s="204"/>
      <c r="K9" s="204"/>
      <c r="L9" s="204"/>
      <c r="M9" s="204"/>
      <c r="N9" s="204"/>
      <c r="O9" s="204"/>
    </row>
    <row r="10" spans="1:15">
      <c r="A10" s="202" t="str">
        <f>+'F.d.'!A10</f>
        <v>sestavená k 31.12.2021</v>
      </c>
      <c r="B10" s="202"/>
      <c r="C10" s="202"/>
      <c r="D10" s="202"/>
      <c r="E10" s="202"/>
      <c r="F10" s="202"/>
      <c r="G10" s="202"/>
      <c r="H10" s="202"/>
      <c r="I10" s="202"/>
      <c r="J10" s="202"/>
      <c r="K10" s="202"/>
      <c r="L10" s="202"/>
      <c r="M10" s="202"/>
      <c r="N10" s="202"/>
      <c r="O10" s="202"/>
    </row>
    <row r="11" spans="1:15">
      <c r="A11" s="65"/>
      <c r="B11" s="65"/>
      <c r="C11" s="65"/>
      <c r="D11" s="65"/>
      <c r="E11" s="65"/>
      <c r="F11" s="65"/>
      <c r="G11" s="65"/>
      <c r="H11" s="65"/>
      <c r="I11" s="65"/>
      <c r="J11" s="65"/>
      <c r="K11" s="65"/>
      <c r="L11" s="65"/>
      <c r="M11" s="65"/>
      <c r="N11" s="65"/>
      <c r="O11" s="65"/>
    </row>
    <row r="12" spans="1:15">
      <c r="A12" s="65"/>
      <c r="B12" s="65"/>
      <c r="C12" s="65"/>
      <c r="D12" s="65"/>
      <c r="E12" s="65"/>
      <c r="F12" s="65"/>
      <c r="G12" s="65"/>
      <c r="H12" s="65"/>
      <c r="I12" s="65"/>
      <c r="J12" s="65"/>
      <c r="K12" s="65"/>
      <c r="L12" s="65"/>
      <c r="M12" s="65"/>
      <c r="N12" s="65"/>
      <c r="O12" s="65"/>
    </row>
    <row r="13" spans="1:15" ht="12.95" customHeight="1">
      <c r="A13" s="203" t="s">
        <v>421</v>
      </c>
      <c r="B13" s="203"/>
      <c r="C13" s="203"/>
      <c r="D13" s="203"/>
      <c r="E13" s="203"/>
      <c r="F13" s="203"/>
      <c r="G13" s="203"/>
      <c r="H13" s="203"/>
      <c r="I13" s="203"/>
      <c r="J13" s="203"/>
      <c r="K13" s="203"/>
      <c r="L13" s="203"/>
      <c r="M13" s="203"/>
      <c r="N13" s="203"/>
      <c r="O13" s="221" t="s">
        <v>450</v>
      </c>
    </row>
    <row r="14" spans="1:15">
      <c r="A14" s="64" t="s">
        <v>423</v>
      </c>
      <c r="B14" s="64"/>
      <c r="C14" s="207" t="s">
        <v>424</v>
      </c>
      <c r="D14" s="207"/>
      <c r="E14" s="207"/>
      <c r="F14" s="207"/>
      <c r="G14" s="207"/>
      <c r="H14" s="207"/>
      <c r="I14" s="207"/>
      <c r="J14" s="207"/>
      <c r="K14" s="207"/>
      <c r="L14" s="207"/>
      <c r="M14" s="207"/>
      <c r="N14" s="207"/>
      <c r="O14" s="221"/>
    </row>
    <row r="15" spans="1:15">
      <c r="A15" s="212" t="s">
        <v>468</v>
      </c>
      <c r="B15" s="212"/>
      <c r="C15" s="213" t="s">
        <v>452</v>
      </c>
      <c r="D15" s="213"/>
      <c r="E15" s="213"/>
      <c r="F15" s="213"/>
      <c r="G15" s="213"/>
      <c r="H15" s="213"/>
      <c r="I15" s="213"/>
      <c r="J15" s="213"/>
      <c r="K15" s="213"/>
      <c r="L15" s="213"/>
      <c r="M15" s="213"/>
      <c r="N15" s="213"/>
      <c r="O15" s="68">
        <v>430942.4</v>
      </c>
    </row>
    <row r="16" spans="1:15">
      <c r="A16" s="212" t="s">
        <v>469</v>
      </c>
      <c r="B16" s="212"/>
      <c r="C16" s="69" t="s">
        <v>428</v>
      </c>
      <c r="D16" s="70"/>
      <c r="E16" s="70"/>
      <c r="F16" s="70"/>
      <c r="G16" s="70"/>
      <c r="H16" s="70"/>
      <c r="I16" s="70"/>
      <c r="J16" s="70"/>
      <c r="K16" s="70"/>
      <c r="L16" s="70"/>
      <c r="M16" s="70"/>
      <c r="N16" s="71"/>
      <c r="O16" s="68">
        <f>+SUM(O17:O23)</f>
        <v>0</v>
      </c>
    </row>
    <row r="17" spans="1:16">
      <c r="A17" s="209" t="s">
        <v>19</v>
      </c>
      <c r="B17" s="209"/>
      <c r="C17" s="78" t="s">
        <v>470</v>
      </c>
      <c r="D17" s="87"/>
      <c r="E17" s="87"/>
      <c r="F17" s="87"/>
      <c r="G17" s="87"/>
      <c r="H17" s="87"/>
      <c r="I17" s="87"/>
      <c r="J17" s="87"/>
      <c r="K17" s="87"/>
      <c r="L17" s="87"/>
      <c r="M17" s="87"/>
      <c r="N17" s="88"/>
      <c r="O17" s="67"/>
    </row>
    <row r="18" spans="1:16">
      <c r="A18" s="209" t="s">
        <v>22</v>
      </c>
      <c r="B18" s="209"/>
      <c r="C18" s="78" t="s">
        <v>471</v>
      </c>
      <c r="D18" s="89"/>
      <c r="E18" s="89"/>
      <c r="F18" s="89"/>
      <c r="G18" s="89"/>
      <c r="H18" s="89"/>
      <c r="I18" s="89"/>
      <c r="J18" s="89"/>
      <c r="K18" s="89"/>
      <c r="L18" s="89"/>
      <c r="M18" s="89"/>
      <c r="N18" s="90"/>
      <c r="O18" s="72"/>
    </row>
    <row r="19" spans="1:16">
      <c r="A19" s="209" t="s">
        <v>25</v>
      </c>
      <c r="B19" s="209"/>
      <c r="C19" s="78" t="s">
        <v>472</v>
      </c>
      <c r="D19" s="89"/>
      <c r="E19" s="89"/>
      <c r="F19" s="89"/>
      <c r="G19" s="89"/>
      <c r="H19" s="89"/>
      <c r="I19" s="89"/>
      <c r="J19" s="89"/>
      <c r="K19" s="89"/>
      <c r="L19" s="89"/>
      <c r="M19" s="89"/>
      <c r="N19" s="90"/>
      <c r="O19" s="72"/>
    </row>
    <row r="20" spans="1:16">
      <c r="A20" s="209" t="s">
        <v>28</v>
      </c>
      <c r="B20" s="209"/>
      <c r="C20" s="78" t="s">
        <v>473</v>
      </c>
      <c r="D20" s="89"/>
      <c r="E20" s="89"/>
      <c r="F20" s="89"/>
      <c r="G20" s="89"/>
      <c r="H20" s="89"/>
      <c r="I20" s="89"/>
      <c r="J20" s="89"/>
      <c r="K20" s="89"/>
      <c r="L20" s="89"/>
      <c r="M20" s="89"/>
      <c r="N20" s="90"/>
      <c r="O20" s="72"/>
    </row>
    <row r="21" spans="1:16">
      <c r="A21" s="209" t="s">
        <v>31</v>
      </c>
      <c r="B21" s="209"/>
      <c r="C21" s="78" t="s">
        <v>474</v>
      </c>
      <c r="D21" s="89"/>
      <c r="E21" s="89"/>
      <c r="F21" s="89"/>
      <c r="G21" s="89"/>
      <c r="H21" s="89"/>
      <c r="I21" s="89"/>
      <c r="J21" s="89"/>
      <c r="K21" s="89"/>
      <c r="L21" s="89"/>
      <c r="M21" s="89"/>
      <c r="N21" s="90"/>
      <c r="O21" s="72"/>
    </row>
    <row r="22" spans="1:16">
      <c r="A22" s="209" t="s">
        <v>34</v>
      </c>
      <c r="B22" s="209"/>
      <c r="C22" s="78" t="s">
        <v>475</v>
      </c>
      <c r="D22" s="89"/>
      <c r="E22" s="89"/>
      <c r="F22" s="89"/>
      <c r="G22" s="89"/>
      <c r="H22" s="89"/>
      <c r="I22" s="89"/>
      <c r="J22" s="89"/>
      <c r="K22" s="89"/>
      <c r="L22" s="89"/>
      <c r="M22" s="89"/>
      <c r="N22" s="90"/>
      <c r="O22" s="72"/>
    </row>
    <row r="23" spans="1:16">
      <c r="A23" s="209" t="s">
        <v>37</v>
      </c>
      <c r="B23" s="209"/>
      <c r="C23" s="91" t="s">
        <v>476</v>
      </c>
      <c r="D23" s="92"/>
      <c r="E23" s="92"/>
      <c r="F23" s="92"/>
      <c r="G23" s="92"/>
      <c r="H23" s="92"/>
      <c r="I23" s="92"/>
      <c r="J23" s="92"/>
      <c r="K23" s="92"/>
      <c r="L23" s="92"/>
      <c r="M23" s="92"/>
      <c r="N23" s="93"/>
      <c r="O23" s="73"/>
    </row>
    <row r="24" spans="1:16">
      <c r="A24" s="212" t="s">
        <v>477</v>
      </c>
      <c r="B24" s="212"/>
      <c r="C24" s="69" t="s">
        <v>435</v>
      </c>
      <c r="D24" s="70"/>
      <c r="E24" s="70"/>
      <c r="F24" s="70"/>
      <c r="G24" s="70"/>
      <c r="H24" s="70"/>
      <c r="I24" s="70"/>
      <c r="J24" s="70"/>
      <c r="K24" s="70"/>
      <c r="L24" s="70"/>
      <c r="M24" s="70"/>
      <c r="N24" s="71"/>
      <c r="O24" s="68">
        <f>+SUM(O25:O28)</f>
        <v>26518</v>
      </c>
    </row>
    <row r="25" spans="1:16">
      <c r="A25" s="222" t="s">
        <v>19</v>
      </c>
      <c r="B25" s="222"/>
      <c r="C25" s="223" t="s">
        <v>478</v>
      </c>
      <c r="D25" s="223"/>
      <c r="E25" s="223"/>
      <c r="F25" s="223"/>
      <c r="G25" s="223"/>
      <c r="H25" s="223"/>
      <c r="I25" s="223"/>
      <c r="J25" s="223"/>
      <c r="K25" s="223"/>
      <c r="L25" s="223"/>
      <c r="M25" s="223"/>
      <c r="N25" s="223"/>
      <c r="O25" s="67"/>
    </row>
    <row r="26" spans="1:16">
      <c r="A26" s="224" t="s">
        <v>22</v>
      </c>
      <c r="B26" s="224"/>
      <c r="C26" s="225" t="s">
        <v>479</v>
      </c>
      <c r="D26" s="225"/>
      <c r="E26" s="225"/>
      <c r="F26" s="225"/>
      <c r="G26" s="225"/>
      <c r="H26" s="225"/>
      <c r="I26" s="225"/>
      <c r="J26" s="225"/>
      <c r="K26" s="225"/>
      <c r="L26" s="225"/>
      <c r="M26" s="225"/>
      <c r="N26" s="225"/>
      <c r="O26" s="72"/>
    </row>
    <row r="27" spans="1:16">
      <c r="A27" s="224" t="s">
        <v>25</v>
      </c>
      <c r="B27" s="224"/>
      <c r="C27" s="225" t="s">
        <v>480</v>
      </c>
      <c r="D27" s="225"/>
      <c r="E27" s="225"/>
      <c r="F27" s="225"/>
      <c r="G27" s="225"/>
      <c r="H27" s="225"/>
      <c r="I27" s="225"/>
      <c r="J27" s="225"/>
      <c r="K27" s="225"/>
      <c r="L27" s="225"/>
      <c r="M27" s="225"/>
      <c r="N27" s="225"/>
      <c r="O27" s="72"/>
    </row>
    <row r="28" spans="1:16">
      <c r="A28" s="226" t="s">
        <v>28</v>
      </c>
      <c r="B28" s="226"/>
      <c r="C28" s="227" t="s">
        <v>481</v>
      </c>
      <c r="D28" s="227"/>
      <c r="E28" s="227"/>
      <c r="F28" s="227"/>
      <c r="G28" s="227"/>
      <c r="H28" s="227"/>
      <c r="I28" s="227"/>
      <c r="J28" s="227"/>
      <c r="K28" s="227"/>
      <c r="L28" s="227"/>
      <c r="M28" s="227"/>
      <c r="N28" s="227"/>
      <c r="O28" s="84">
        <f>13259+6629.5+6629.5</f>
        <v>26518</v>
      </c>
    </row>
    <row r="29" spans="1:16">
      <c r="A29" s="212" t="s">
        <v>482</v>
      </c>
      <c r="B29" s="212"/>
      <c r="C29" s="69" t="s">
        <v>446</v>
      </c>
      <c r="D29" s="85"/>
      <c r="E29" s="85"/>
      <c r="F29" s="85"/>
      <c r="G29" s="85"/>
      <c r="H29" s="85"/>
      <c r="I29" s="85"/>
      <c r="J29" s="85"/>
      <c r="K29" s="85"/>
      <c r="L29" s="85"/>
      <c r="M29" s="85"/>
      <c r="N29" s="86"/>
      <c r="O29" s="68">
        <f>+O15+O16-O24</f>
        <v>404424.4</v>
      </c>
      <c r="P29" s="108">
        <f>+O29-Rozvaha!L120</f>
        <v>0</v>
      </c>
    </row>
  </sheetData>
  <sheetProtection selectLockedCells="1" selectUnlockedCells="1"/>
  <mergeCells count="30">
    <mergeCell ref="C25:N25"/>
    <mergeCell ref="A27:B27"/>
    <mergeCell ref="C27:N27"/>
    <mergeCell ref="A28:B28"/>
    <mergeCell ref="C28:N28"/>
    <mergeCell ref="A26:B26"/>
    <mergeCell ref="C26:N26"/>
    <mergeCell ref="A20:B20"/>
    <mergeCell ref="A21:B21"/>
    <mergeCell ref="A29:B29"/>
    <mergeCell ref="A24:B24"/>
    <mergeCell ref="A25:B25"/>
    <mergeCell ref="A22:B22"/>
    <mergeCell ref="A23:B23"/>
    <mergeCell ref="A15:B15"/>
    <mergeCell ref="C15:N15"/>
    <mergeCell ref="A18:B18"/>
    <mergeCell ref="A19:B19"/>
    <mergeCell ref="A16:B16"/>
    <mergeCell ref="A17:B17"/>
    <mergeCell ref="A10:O10"/>
    <mergeCell ref="A13:N13"/>
    <mergeCell ref="A9:O9"/>
    <mergeCell ref="A1:O2"/>
    <mergeCell ref="A3:O4"/>
    <mergeCell ref="A5:O6"/>
    <mergeCell ref="A7:O7"/>
    <mergeCell ref="A8:O8"/>
    <mergeCell ref="O13:O14"/>
    <mergeCell ref="C14:N14"/>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Roman,obyčejné"&amp;12&amp;A</oddHeader>
    <oddFooter>&amp;C&amp;"Times New Roman,obyčejné"&amp;12Stránka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14</vt:i4>
      </vt:variant>
      <vt:variant>
        <vt:lpstr>Pojmenované oblasti</vt:lpstr>
      </vt:variant>
      <vt:variant>
        <vt:i4>2</vt:i4>
      </vt:variant>
    </vt:vector>
  </HeadingPairs>
  <TitlesOfParts>
    <vt:vector size="16" baseType="lpstr">
      <vt:lpstr>Rozvaha</vt:lpstr>
      <vt:lpstr>Výkaz zisku a ztrát</vt:lpstr>
      <vt:lpstr>E.4.</vt:lpstr>
      <vt:lpstr>E.3.</vt:lpstr>
      <vt:lpstr>E.2.</vt:lpstr>
      <vt:lpstr>E.1.</vt:lpstr>
      <vt:lpstr>F.a.</vt:lpstr>
      <vt:lpstr>F.d.</vt:lpstr>
      <vt:lpstr>F.f.</vt:lpstr>
      <vt:lpstr>C.1. až C.6.</vt:lpstr>
      <vt:lpstr>A.5.</vt:lpstr>
      <vt:lpstr>A.10.</vt:lpstr>
      <vt:lpstr>G+H</vt:lpstr>
      <vt:lpstr>I</vt:lpstr>
      <vt:lpstr>__xlnm.Print_Titles_1</vt:lpstr>
      <vt:lpstr>Rozvaha!Názvy_tisku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Obec Hněvkovice</cp:lastModifiedBy>
  <cp:lastPrinted>2013-04-15T08:39:42Z</cp:lastPrinted>
  <dcterms:created xsi:type="dcterms:W3CDTF">2012-04-17T19:52:58Z</dcterms:created>
  <dcterms:modified xsi:type="dcterms:W3CDTF">2026-04-08T09:25:08Z</dcterms:modified>
</cp:coreProperties>
</file>